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nezia\condivisione\dir-programmazioneunitaria\MonitoraggioBilancio\Monitoraggio\FSC21-27\ACCORDO_COESIONE\da pubblicare\"/>
    </mc:Choice>
  </mc:AlternateContent>
  <xr:revisionPtr revIDLastSave="0" documentId="13_ncr:1_{5F80FFA2-9D56-4E47-8B58-223F7573F444}" xr6:coauthVersionLast="36" xr6:coauthVersionMax="36" xr10:uidLastSave="{00000000-0000-0000-0000-000000000000}"/>
  <bookViews>
    <workbookView xWindow="0" yWindow="0" windowWidth="28800" windowHeight="12105" tabRatio="531" firstSheet="1" activeTab="5" xr2:uid="{C290C183-6221-4CE4-A9F0-47A080529861}"/>
  </bookViews>
  <sheets>
    <sheet name="Tabella Articolo 3" sheetId="5" state="hidden" r:id="rId1"/>
    <sheet name="Allegato A1 Programma di interv" sheetId="1" r:id="rId2"/>
    <sheet name="Allegato A2 Anticipazioni" sheetId="2" state="hidden" r:id="rId3"/>
    <sheet name="Allegato A2Anticipazioni" sheetId="6" r:id="rId4"/>
    <sheet name="Allegato B1 Piano finanziario" sheetId="3" r:id="rId5"/>
    <sheet name="Allegato B2 Aggiornamento crono" sheetId="4" r:id="rId6"/>
  </sheets>
  <externalReferences>
    <externalReference r:id="rId7"/>
    <externalReference r:id="rId8"/>
    <externalReference r:id="rId9"/>
  </externalReferences>
  <definedNames>
    <definedName name="_xlnm._FilterDatabase" localSheetId="1" hidden="1">'Allegato A1 Programma di interv'!$A$1:$R$258</definedName>
    <definedName name="_xlnm._FilterDatabase" localSheetId="2" hidden="1">'Allegato A2 Anticipazioni'!$A$1:$E$17</definedName>
    <definedName name="_xlnm._FilterDatabase" localSheetId="5" hidden="1">'Allegato B2 Aggiornamento crono'!$A$1:$R$277</definedName>
    <definedName name="_xlnm.Print_Area" localSheetId="1">'Allegato A1 Programma di interv'!$A$1:$R$68</definedName>
    <definedName name="_xlnm.Print_Area" localSheetId="2">'Allegato A2 Anticipazioni'!$A$1:$E$17</definedName>
    <definedName name="_xlnm.Print_Area" localSheetId="3">'Allegato A2Anticipazioni'!$A$1:$E$17</definedName>
    <definedName name="_xlnm.Print_Area" localSheetId="4">'Allegato B1 Piano finanziario'!$A$1:$K$2</definedName>
    <definedName name="_xlnm.Print_Area" localSheetId="5">'Allegato B2 Aggiornamento crono'!$A$1:$R$77</definedName>
    <definedName name="ID" localSheetId="1">'[1]Anagrafica Enti'!$A$2:$A$16</definedName>
    <definedName name="liguria">[2]Elenco!$A$2:$A$87</definedName>
    <definedName name="_xlnm.Print_Titles" localSheetId="1">'Allegato A1 Programma di interv'!$1:$1</definedName>
    <definedName name="_xlnm.Print_Titles" localSheetId="5">'Allegato B2 Aggiornamento crono'!$1:$1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6" l="1"/>
  <c r="B14" i="5" l="1"/>
  <c r="D14" i="5" s="1"/>
  <c r="C13" i="5"/>
  <c r="C15" i="5" s="1"/>
  <c r="I12" i="5"/>
  <c r="D12" i="5"/>
  <c r="J12" i="5" s="1"/>
  <c r="B11" i="5"/>
  <c r="D11" i="5" s="1"/>
  <c r="J11" i="5" s="1"/>
  <c r="E10" i="5"/>
  <c r="I10" i="5" s="1"/>
  <c r="B10" i="5"/>
  <c r="D10" i="5" s="1"/>
  <c r="E9" i="5"/>
  <c r="I9" i="5" s="1"/>
  <c r="B9" i="5"/>
  <c r="D9" i="5" s="1"/>
  <c r="H8" i="5"/>
  <c r="H13" i="5" s="1"/>
  <c r="G8" i="5"/>
  <c r="F8" i="5"/>
  <c r="F13" i="5" s="1"/>
  <c r="E8" i="5"/>
  <c r="B8" i="5"/>
  <c r="D8" i="5" s="1"/>
  <c r="I7" i="5"/>
  <c r="B7" i="5"/>
  <c r="D7" i="5" s="1"/>
  <c r="G6" i="5"/>
  <c r="E6" i="5"/>
  <c r="B6" i="5"/>
  <c r="D6" i="5" s="1"/>
  <c r="I5" i="5"/>
  <c r="B5" i="5"/>
  <c r="D5" i="5" s="1"/>
  <c r="I4" i="5"/>
  <c r="B4" i="5"/>
  <c r="D4" i="5" s="1"/>
  <c r="I3" i="5"/>
  <c r="D3" i="5"/>
  <c r="G13" i="5" l="1"/>
  <c r="K13" i="5"/>
  <c r="J9" i="5"/>
  <c r="J10" i="5"/>
  <c r="J4" i="5"/>
  <c r="J5" i="5"/>
  <c r="E13" i="5"/>
  <c r="J7" i="5"/>
  <c r="I8" i="5"/>
  <c r="J8" i="5" s="1"/>
  <c r="D13" i="5"/>
  <c r="D15" i="5" s="1"/>
  <c r="I6" i="5"/>
  <c r="J3" i="5"/>
  <c r="B13" i="5"/>
  <c r="B15" i="5" s="1"/>
  <c r="R76" i="4"/>
  <c r="Q76" i="4"/>
  <c r="P76" i="4"/>
  <c r="O76" i="4"/>
  <c r="N76" i="4"/>
  <c r="M76" i="4"/>
  <c r="L76" i="4"/>
  <c r="K76" i="4"/>
  <c r="J76" i="4"/>
  <c r="I76" i="4"/>
  <c r="H76" i="4"/>
  <c r="G76" i="4"/>
  <c r="R74" i="4"/>
  <c r="Q74" i="4"/>
  <c r="P74" i="4"/>
  <c r="O74" i="4"/>
  <c r="N74" i="4"/>
  <c r="M74" i="4"/>
  <c r="L74" i="4"/>
  <c r="K74" i="4"/>
  <c r="J74" i="4"/>
  <c r="I74" i="4"/>
  <c r="H74" i="4"/>
  <c r="G74" i="4"/>
  <c r="R72" i="4"/>
  <c r="Q72" i="4"/>
  <c r="P72" i="4"/>
  <c r="O72" i="4"/>
  <c r="N72" i="4"/>
  <c r="M72" i="4"/>
  <c r="L72" i="4"/>
  <c r="K72" i="4"/>
  <c r="J72" i="4"/>
  <c r="I72" i="4"/>
  <c r="H72" i="4"/>
  <c r="G72" i="4"/>
  <c r="R67" i="4"/>
  <c r="Q67" i="4"/>
  <c r="P67" i="4"/>
  <c r="O67" i="4"/>
  <c r="N67" i="4"/>
  <c r="M67" i="4"/>
  <c r="L67" i="4"/>
  <c r="K67" i="4"/>
  <c r="J67" i="4"/>
  <c r="I67" i="4"/>
  <c r="H67" i="4"/>
  <c r="G67" i="4"/>
  <c r="R62" i="4"/>
  <c r="Q62" i="4"/>
  <c r="P62" i="4"/>
  <c r="O62" i="4"/>
  <c r="N62" i="4"/>
  <c r="M62" i="4"/>
  <c r="L62" i="4"/>
  <c r="K62" i="4"/>
  <c r="J62" i="4"/>
  <c r="I62" i="4"/>
  <c r="H62" i="4"/>
  <c r="G62" i="4"/>
  <c r="R36" i="4"/>
  <c r="Q36" i="4"/>
  <c r="P36" i="4"/>
  <c r="O36" i="4"/>
  <c r="N36" i="4"/>
  <c r="M36" i="4"/>
  <c r="L36" i="4"/>
  <c r="K36" i="4"/>
  <c r="J36" i="4"/>
  <c r="I36" i="4"/>
  <c r="H36" i="4"/>
  <c r="G36" i="4"/>
  <c r="R33" i="4"/>
  <c r="Q33" i="4"/>
  <c r="P33" i="4"/>
  <c r="O33" i="4"/>
  <c r="N33" i="4"/>
  <c r="M33" i="4"/>
  <c r="K33" i="4"/>
  <c r="I33" i="4"/>
  <c r="H33" i="4"/>
  <c r="G33" i="4"/>
  <c r="L18" i="4"/>
  <c r="L33" i="4" s="1"/>
  <c r="J18" i="4"/>
  <c r="J33" i="4" s="1"/>
  <c r="R7" i="4"/>
  <c r="Q7" i="4"/>
  <c r="P7" i="4"/>
  <c r="O7" i="4"/>
  <c r="N7" i="4"/>
  <c r="M7" i="4"/>
  <c r="L7" i="4"/>
  <c r="K7" i="4"/>
  <c r="J7" i="4"/>
  <c r="I7" i="4"/>
  <c r="H7" i="4"/>
  <c r="G7" i="4"/>
  <c r="R4" i="4"/>
  <c r="R77" i="4" s="1"/>
  <c r="Q4" i="4"/>
  <c r="Q77" i="4" s="1"/>
  <c r="P4" i="4"/>
  <c r="P77" i="4" s="1"/>
  <c r="O4" i="4"/>
  <c r="N4" i="4"/>
  <c r="N77" i="4" s="1"/>
  <c r="M4" i="4"/>
  <c r="M77" i="4" s="1"/>
  <c r="L4" i="4"/>
  <c r="K4" i="4"/>
  <c r="J4" i="4"/>
  <c r="I4" i="4"/>
  <c r="H4" i="4"/>
  <c r="H77" i="4" s="1"/>
  <c r="G4" i="4"/>
  <c r="I13" i="5" l="1"/>
  <c r="J6" i="5"/>
  <c r="J13" i="5" s="1"/>
  <c r="K77" i="4"/>
  <c r="O77" i="4"/>
  <c r="J77" i="4"/>
  <c r="L77" i="4"/>
  <c r="G77" i="4"/>
  <c r="I77" i="4"/>
  <c r="K2" i="3"/>
  <c r="E17" i="2" l="1"/>
  <c r="H68" i="1" l="1"/>
  <c r="I68" i="1"/>
  <c r="G68" i="1"/>
</calcChain>
</file>

<file path=xl/sharedStrings.xml><?xml version="1.0" encoding="utf-8"?>
<sst xmlns="http://schemas.openxmlformats.org/spreadsheetml/2006/main" count="1580" uniqueCount="383">
  <si>
    <t>AMMINISTRAZIONE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</si>
  <si>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</si>
  <si>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</si>
  <si>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</si>
  <si>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</si>
  <si>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</si>
  <si>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</si>
  <si>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FSCRI_RI_408</t>
  </si>
  <si>
    <t>02.01 TECNOLOGIE E SERVIZI DIGITALI</t>
  </si>
  <si>
    <t/>
  </si>
  <si>
    <t>EVOLUZIONE PIATTAFORMA LIZARD</t>
  </si>
  <si>
    <t>1_SEMESTRE_2023</t>
  </si>
  <si>
    <t>2_SEMESTRE_2023</t>
  </si>
  <si>
    <t>1_SEMESTRE_2024</t>
  </si>
  <si>
    <t>1_SEMESTRE_2026</t>
  </si>
  <si>
    <t>FSCRI_RI_536</t>
  </si>
  <si>
    <t>REGIONE DEL VENETO</t>
  </si>
  <si>
    <t>PRODUZIONE DATI GEOTOPOGRAFICI PER INFRASTRUTTURA DATI TERRITORIALI DELLA REGIONE DEL VENETO IDT-RV</t>
  </si>
  <si>
    <t>2_SEMESTRE_2024</t>
  </si>
  <si>
    <t>1_SEMESTRE_2025</t>
  </si>
  <si>
    <t>2_SEMESTRE_2026</t>
  </si>
  <si>
    <t>Fondo di rotazione "Anticrisi Attività Produttive”</t>
  </si>
  <si>
    <t>Fondo Veneto Competitività - Sezione Transizione FSC</t>
  </si>
  <si>
    <t>1_SEMESTRE_2027</t>
  </si>
  <si>
    <t>FSCRI_RI_382</t>
  </si>
  <si>
    <t>CONSORZIO DI BONIFICA BACCHIGLIONE</t>
  </si>
  <si>
    <t>05.01 RISCHI E ADATTAMENTO CLIMATICO</t>
  </si>
  <si>
    <t>F41B21007590001</t>
  </si>
  <si>
    <t>OTTIMIZZAZIONE BACINO PRATIARCATI - NUOVO COLLETTORE CARPANEDO-SABBIONI – 2° STRALCIO FUNZIONALE B</t>
  </si>
  <si>
    <t>FSCRI_RI_383</t>
  </si>
  <si>
    <t>CONSORZIO DI BONIFICA ACQUE RISORGIVE</t>
  </si>
  <si>
    <t>FIUME MARZENEGO: CASSE DI ESPANSIONE E LAMINAZIONE PER LA RIDUZIONE DEI PICCHI DI PIENA – LOTTO 2</t>
  </si>
  <si>
    <t>2_SEMESTRE_2025</t>
  </si>
  <si>
    <t>2_SEMESTRE_2031</t>
  </si>
  <si>
    <t>FSCRI_RI_384</t>
  </si>
  <si>
    <t>CONSORZIO DI BONIFICA BRENTA – CITTADELLA (PD)</t>
  </si>
  <si>
    <t>J61B21004140001</t>
  </si>
  <si>
    <t>TRASFORMAZIONE IRRIGUA NEI COMUNI DI CASSOLA, ROSÀ, ROSSANO VENETO E TEZZE SUL BRENTA PROV. VICENZA</t>
  </si>
  <si>
    <t>2_SEMESTRE_2027</t>
  </si>
  <si>
    <t>FSCRI_RI_407</t>
  </si>
  <si>
    <t>H81B21000580002</t>
  </si>
  <si>
    <t>REALIZZAZIONE DI UN INVASO (C.D. ANCONETTA) SUL FIUME AGNO GUÀ-S.CATERINA. ID PIANO 212. 2° STRALCIO</t>
  </si>
  <si>
    <t>FSCRI_RI_412</t>
  </si>
  <si>
    <t>H52B23002650003</t>
  </si>
  <si>
    <t>REALIZZAZIONE DELLA CASSA DI LAMINAZIONE SUL FIUME LIVENZA IN LOCALITÀ PRÀ DEI GAI. 2° STRALCIO</t>
  </si>
  <si>
    <t>2_SEMESTRE_2029</t>
  </si>
  <si>
    <t>FSCRI_RI_416</t>
  </si>
  <si>
    <t>H62B23002770001</t>
  </si>
  <si>
    <t>LAVORI DI SISTEMAZIONE DEL T. ARPEGA FINO ALLA CONFLUENZA CON IL BACINO SUL F. AGNO-GUÀ. 2° STRALCIO</t>
  </si>
  <si>
    <t>FSCRI_RI_457</t>
  </si>
  <si>
    <t>H52B23002660001</t>
  </si>
  <si>
    <t>REALIZZAZIONE DELLA CASSA DI LAMINAZIONE SUL FIUME LIVENZA IN LOCALITÀ PRÀ DEI GAI. 3° STRALCIO</t>
  </si>
  <si>
    <t>FSCRI_RI_462</t>
  </si>
  <si>
    <t>CONSORZIO BONIFICA ALTA PIANURA VENETA</t>
  </si>
  <si>
    <t>B47H21005110001</t>
  </si>
  <si>
    <t>RICOSTRUZIONE IDRAULICA TORRENTE MEZZANE SEZIONI DI DEFLUSSO COMUNE MEZZANE DI S.E LAVAGNO 21_013_FI</t>
  </si>
  <si>
    <t>FSCRI_RI_465</t>
  </si>
  <si>
    <t>RIPRISTINO SICUREZZA IDRAULICA RETE DI BONIFICA IN COMUNI VARI DELLA PROVINCIA DI PADOVA – STRALCIO</t>
  </si>
  <si>
    <t>1_SEMESTRE_2029</t>
  </si>
  <si>
    <t>CONSORZIO DI BONIFICA PIAVE</t>
  </si>
  <si>
    <t>RIPRISTINO DANNI OPERE PUBBLICHE IRRIGUE NEL TERRITORIO DELLE PROVINCE DI TREVISO E VENEZIA</t>
  </si>
  <si>
    <t>FSCRI_RI_483</t>
  </si>
  <si>
    <t>CONSORZIO DI BONIFICA ALTA PIANURA VENETA</t>
  </si>
  <si>
    <t>RECUPERO AREA DELLA CAVA "GUAINETTA" PER IRRIGAZIONE E LAMINAZIONE A SAN MARTINO BUON ALBERGO (VR)</t>
  </si>
  <si>
    <t>FSCRI_RI_484</t>
  </si>
  <si>
    <t>CONSORZIO DI BONIFICA DELTA DEL PO</t>
  </si>
  <si>
    <t>MESSA IN SICUREZZA E RIORDINO IDRAULICO DELLA RETE IDRAULICA SECONDARIA TRA I FIUMI BRENTA E PO</t>
  </si>
  <si>
    <t>FSCRI_RI_485</t>
  </si>
  <si>
    <t>H62B23002760001</t>
  </si>
  <si>
    <t>INTERVENTI DI DIAFRAMMATURA E RINFORZO ARGINALE DEL FIUME PIAVE NEL BASSO CORSO. COMUNI VARI</t>
  </si>
  <si>
    <t>FSCRI_RI_486</t>
  </si>
  <si>
    <t>H88H23000300001</t>
  </si>
  <si>
    <t>INTERVENTI DI DIAFRAMMATURA E RINFORZO DELLE ARGINATURE DEL FIUME TAGLIAMENTO NEL BASSO CORSO</t>
  </si>
  <si>
    <t>FSCRI_RI_487</t>
  </si>
  <si>
    <t>CONSORZIO DI BONIFICA VENETO ORIENTALE</t>
  </si>
  <si>
    <t>C98H23000390001</t>
  </si>
  <si>
    <t>INTERVENTI DI MANUTENZIONE STRAORDINARIA DEL SISTEMA IDRAULICO FOSSETTA – VELA (STRALCIO FUNZIONALE)</t>
  </si>
  <si>
    <t>FSCRI_RI_494</t>
  </si>
  <si>
    <t>SISTEMAZIONE E RICALIBRATURA RIO SETTIMO COMUNI LONGARE, TORRI DI QUARTESOLO E MONTEGALDA - STRALCIO</t>
  </si>
  <si>
    <t>FSCRI_RI_496</t>
  </si>
  <si>
    <t>CONSORZIO DI BONIFICA ADIGE PO DI ROVIGO</t>
  </si>
  <si>
    <t>MESSA IN SICUREZZA/RIORDINO IDRAULICO RETE SECONDARIA TRA ADIGE -BRENTA E CANALBIANCO 1° STRALCIO</t>
  </si>
  <si>
    <t>FSCRI_RI_497</t>
  </si>
  <si>
    <t>ADEGUAMENTO RETE SECONDARIA, MANUFATTI E RIPRESA FRANAMENTI TERRITORIO DEL DELTA DEL PO 1° STRALCIO</t>
  </si>
  <si>
    <t>FSCRI_RI_498</t>
  </si>
  <si>
    <t>CONSORZIO DI BONIFICA VERONESE</t>
  </si>
  <si>
    <t>C87H21000730001</t>
  </si>
  <si>
    <t>MESSA IN SICUREZZA FIUME MENAGO NEI COMUNI DI OPPEANO, BOVOLONE E CEREA (VR) - STRALCIO FUNZIONALE</t>
  </si>
  <si>
    <t xml:space="preserve">2_SEMESTRE_2026   </t>
  </si>
  <si>
    <t>FSCRI_RI_503</t>
  </si>
  <si>
    <t>CONSORZIO DI BONIFICA ADIGE EUGANEO</t>
  </si>
  <si>
    <t>LAVORI URGENTI INDIFFERIBILI ADEGUAMENTO IMPIANTI NORMADK5600 E MANUTENZIONE IDROVORE ASSERVITE INMT</t>
  </si>
  <si>
    <t>FSCRI_RI_504</t>
  </si>
  <si>
    <t>RIPRISTINO IDRAULICO CORSI ACQUA DEMANIALI, ELETTRIFICAZIONE CHIAVICHE E SGRIGLIATORI 1° STRALCIO</t>
  </si>
  <si>
    <t>VENETO ACQUE S.P.A</t>
  </si>
  <si>
    <t>05.02 RISORSE IDRICHE</t>
  </si>
  <si>
    <t>MO.S.A.V. CONDOTTA DI ADDUZIONE PRIMARIA DN 1000 TRA PIAZZOLA SUL BRENTA (PD) E VICENZA EST</t>
  </si>
  <si>
    <t>2_SEMESTRE_2030</t>
  </si>
  <si>
    <t>FSCRI_RI_418</t>
  </si>
  <si>
    <t>COMUNI DEL TERRITORIO MONTANO DELLE PROVINCE DI VERONA, VICENZA, TREVISO E BELLUNO.</t>
  </si>
  <si>
    <t>05.05 NATURA E BIODIVERSITÀ</t>
  </si>
  <si>
    <t>MELKEN. NUOVI METODI DI PREVENZIONE DELLE PREDAZIONI DA LUPO IN MALGA</t>
  </si>
  <si>
    <t>MELKEN "PREVENZIONE DELLE PREDAZIONI DA LUPO IN MALGA CON RECINZIONI ELETTRIFICATE: ANALISI DELLE MODIFICHE DEL PASCOLAMENTO, DEL PASCOLO E DEGLI EPISODI DI ATTACCO" - BENEFICIARI: PRIVATI</t>
  </si>
  <si>
    <t>FSCRI_RI_422</t>
  </si>
  <si>
    <t>INTERVENTI PER LA VIVIFICAZIONE DEGLI AMBITI LAGUNARI DEL DELTA DEL PO</t>
  </si>
  <si>
    <t>ENTI LOCALI, ENTI PUBBLICI, FONDAZIONI A PARTECIPAZIONE PUBBLICA.</t>
  </si>
  <si>
    <t>06.01 PATRIMONIO E PAESAGGIO</t>
  </si>
  <si>
    <t>BANDO PER IL FINANZIAMENTO DI INTERVENTI DI VALORIZZAZIONE E RECUPERO DI BENI IMMOBILI DI PREGIO</t>
  </si>
  <si>
    <t>INTERVENTI DI VALORIZZAZIONE E RECUPERO DI BENI IMMOBILI DI PREGIO, DI CUI SI ASSICURI LA SOSTENIBILITÀ  GESTIONALE, MIRATI A PROMUOVERE LO SVILUPPO SOSTENIBILE ANCHE DA UN PUNTO DI VISTA DELL'EFFICIENZA ENERGETICA - BENEFICIARI:PARROCCHIE ED ENTI ECCLESIASTICI</t>
  </si>
  <si>
    <t>FSCRI_RI_425</t>
  </si>
  <si>
    <t xml:space="preserve"> SOGGETTO BENEFICIARIO COORDINATORE TERRITORIALE: REGIONE DEL VENETO -SOGGETTO ATTUATORE: VENETO STRADE S.P.A.</t>
  </si>
  <si>
    <t>07.01 TRASPORTO STRADALE</t>
  </si>
  <si>
    <t>CICLOVIA NAZIONALE "DEL GARDA" TRATTO VENETO - 5° LOTTO 1° STRALCIO</t>
  </si>
  <si>
    <t>2_SEMESTRE_2028</t>
  </si>
  <si>
    <t>FSCRI_RI_431</t>
  </si>
  <si>
    <t>SOGGETTO BENEFICIARIO COORDINATORE TERRITORIALE: REGIONE DEL VENETO - DIREZIONE INFRASTRUTTURE E TRASPORTI  SOGGETTO ATTUATORE: VENETO STRADE S.P.A.</t>
  </si>
  <si>
    <t>D71B21005180002</t>
  </si>
  <si>
    <t>PISTA CICLABILE TREVISO – OSTIGLIA - TRATTO TRA GRISIGNANO DI ZOCCO (VI) E CASALEONE (VR) - LOTTO 3</t>
  </si>
  <si>
    <t>SOGGETTO BENEFICIARIO COORDINATORE TERRITORIALE: REGIONE DEL VENETO / SOGGETTO ATTUATORE: VENETO STRADE S.P.A.</t>
  </si>
  <si>
    <t>Variante alla S.R. 10 "Padana Inferiore" tra Cerea (VR) e Sanguinetto (VR) 1° Stralcio</t>
  </si>
  <si>
    <t>REGIONE DEL VENETO / VENETO STRADE S.P.A.</t>
  </si>
  <si>
    <t>CICLOVIA NAZIONALE "ADRIATICA" – 4° LOTTO</t>
  </si>
  <si>
    <t>FSCRI_RI_436</t>
  </si>
  <si>
    <t>CICLOVIA NAZIONALE "DEL GARDA" TRATTO VENETO - 5° LOTTO 2° STRALCIO</t>
  </si>
  <si>
    <t>CICLOVIA NAZIONALE "VENTO" – 4° LOTTO FUNZIONALE</t>
  </si>
  <si>
    <t>FSCRI_RI_458</t>
  </si>
  <si>
    <t>SOGGETTO BENEFICIARIO REGIONE DEL VENETO SOGGETTO ATTUATORE VENETO STRADE S.P.A.</t>
  </si>
  <si>
    <t>D21B19000600002</t>
  </si>
  <si>
    <t>PISTA CICLABILE TREVISO OSTIGLIA NEL TRATTO TRA GRISIGNANO DI ZOCCO (VI) E CASALEONE (VR) – LOTTO 2</t>
  </si>
  <si>
    <t>FSCRI_RI_459</t>
  </si>
  <si>
    <t>H31B18000550001</t>
  </si>
  <si>
    <t>PISTA CICLABILE TREVISO OSTIGLIA NEL TRATTO TRA GRISIGNANO DI ZOCCO (VI) E CASALEONE (VR) – LOTTO 1</t>
  </si>
  <si>
    <t>FSCRI_RI_489</t>
  </si>
  <si>
    <t>SOGGETTO BENEFICIARIO REGIONE DEL VENETO, SOGGETTO ATTUATORE VENETO STRADE SPA</t>
  </si>
  <si>
    <t>D41B21002320005</t>
  </si>
  <si>
    <t>CPASS/3–INT.31 TERRAGLIO EST OPERE 2 STR.-COMPLETAMENTO DA VIA DELL'INDUSTRIE-CASIER A SR53 POSTUMIA</t>
  </si>
  <si>
    <t>FSCRI_RI_524</t>
  </si>
  <si>
    <t>SOGGETTO BENEFICIARIO REGIONE DEL VENETO - SOGGETTO ATTUATORE VENETO STRADE SPA</t>
  </si>
  <si>
    <t>D71B22001250002</t>
  </si>
  <si>
    <t>PISTA CICLABILE TREVISO OSTIGLIA NEL TRATTO TRA GRISIGNANO DI ZOCCO (VI) E CASALEONE (VR) – LOTTO 7</t>
  </si>
  <si>
    <t>FSCRI_RI_429</t>
  </si>
  <si>
    <t>SOGGETTO BENEFICIARIO REGIONE DEL VENETO - SOGGETTO ATTUATORE INFRASTRUTTURE VENETE SRL</t>
  </si>
  <si>
    <t>07.02 TRASPORTO FERROVIARIO</t>
  </si>
  <si>
    <t>LINEA ADRIA-MESTRE - REALIZZAZIONE INDIPENDENZE DELLE STAZIONI CAVARZERE, CONA, CAMPAGNA LUPIA, MIRA</t>
  </si>
  <si>
    <t>FSCRI_RI_433</t>
  </si>
  <si>
    <t>SOGGETTO BENEFICIARIO: REGIONE DEL VENETO - SOGGETTO ATTUATORE: INFRASTRUTTURE VENETE SRL</t>
  </si>
  <si>
    <t>I61J20000090002</t>
  </si>
  <si>
    <t>LINEA ADRIA–MESTRE - SOPPRESSIONE DEI P.L. NEI COMUNI MIRA E DOLO E NUOVA CICLOPEDONALE COMUNE MIRA</t>
  </si>
  <si>
    <t>FSCRI_RI_437</t>
  </si>
  <si>
    <t>SOGGETTO BENEFICIARIO REGIONE VENETO - SOGGETTO ATTUATORE INFRASTRUTTURE VENETE SRL</t>
  </si>
  <si>
    <t>LINEA ADRIA–MESTRE - MANUTENZIONE STRAORDINARIA OPERE D’ARTE (APPOGGI PONTI METALLICI-PONTE SERIOLA)</t>
  </si>
  <si>
    <t>FSCRI_RI_438</t>
  </si>
  <si>
    <t>SOGGETTO BENEFICIARIO COORDINATORE TERRITORIALE: REGIONE DEL VENETO / SOGGETTO ATTUATORE: INFRASTRUTTURE VENETE SRL.</t>
  </si>
  <si>
    <t>LINEA ADRIA - MESTRE. RISTRUTTURAZIONE EDIFICIO CANTONIERI PIOVE DI SACCO</t>
  </si>
  <si>
    <t>FSCRI_RI_440</t>
  </si>
  <si>
    <t>SOGGETTO BENEFICIARIO REGIONE DEL VENETO, SOGGETTO ATTUATORE INFRASTRUTTURE VENETE SRL</t>
  </si>
  <si>
    <t>LINEA ADRIA–MESTRE -SOSTITUZIONE BLOCCO CONTA ASSI (DA BCA1 A BCA2) PER LA TRATTA PIOVE DI S.-MESTRE</t>
  </si>
  <si>
    <t>FSCRI_RI_441</t>
  </si>
  <si>
    <t>LINEA ADRIA-MESTRE -SOTTOPASSO PIOVE DI SACCO-II STRALCIO (FORNITURA ASCENSORI E OPERE DI FINITURA)</t>
  </si>
  <si>
    <t>FSCRI_RI_442</t>
  </si>
  <si>
    <t>I57D23000020002</t>
  </si>
  <si>
    <t>LINEA ADRIA-MESTRE - INTERVENTO DI SISTEMAZIONE PIAZZALE CARBURANTI PRESSO OFFICINA</t>
  </si>
  <si>
    <t>FSCRI_RI_443</t>
  </si>
  <si>
    <t>LINEA ADRIA–MESTRE-REALIZZAZIONE SISTEMA SEGNALAMENTO STAZ.PIOVE DI SACCO.FASCIO BINARI DI MOVIMENT.</t>
  </si>
  <si>
    <t>FSCRI_RI_444</t>
  </si>
  <si>
    <t>LINEA ADRIA - MESTRE. INTERVENTI DI RISOLUZIONE PUNTI CRITICI RISCHIO IDROGEOLOGICO</t>
  </si>
  <si>
    <t>1_SEMESTRE_2028</t>
  </si>
  <si>
    <t>FSCRI_RI_445</t>
  </si>
  <si>
    <t>LINEA ADRIA-MESTRE - ADEGUAMENTO STAZIONI E FERMATE PER PERSONALE RIDOTTA MOBILITÀ - I LOTTO</t>
  </si>
  <si>
    <t>FSCRI_RI_508</t>
  </si>
  <si>
    <t>SOGGETTO BENEFICIARIO COORDINATORE TERRITORIALE: REGIONE DEL VENETO -	SOGGETTO ATTUATORE: GESTORE DI IMPIANTI DI RISALITA</t>
  </si>
  <si>
    <t>REALIZZAZIONE BACINI IDRICI AI FINI DI INNEVAMENTO</t>
  </si>
  <si>
    <t>FSCRI_RI_509</t>
  </si>
  <si>
    <t>SOGGETTO BENEFICIARIO E COORDINATORE TERRITORIALE: REGIONE DEL VENETO - SOGGETTO ATTUATORE: GESTORE IMPIANTI RISALITA</t>
  </si>
  <si>
    <t>COLLEGAMENTO SKI AREA DEL CIVETTA CON SKI AREA 5 TORRI – 1° STRALCIO</t>
  </si>
  <si>
    <t>FSCRI_RI_510</t>
  </si>
  <si>
    <t>SOGGETTO BENEFICIARIO COORDINATORE TERRITORIALE: REGIONE DEL VENETO -SOGGETTO ATTUATORE: GESTORE DI IMPIANTI DI RISALITA</t>
  </si>
  <si>
    <t>COLLEGAMENTO SKI AREA DEL CIVETTA CON SKI AREA 5 TORRI – 2° STRALCIO</t>
  </si>
  <si>
    <t>07.05 MOBILITÀ URBANA</t>
  </si>
  <si>
    <t>PIANO REGIONALE DELLA MOBILITÀ CICLISTICA</t>
  </si>
  <si>
    <t>FSCRI_RI_488</t>
  </si>
  <si>
    <t>SOGGETTO BENEFICIARIO COORDINATORE TERRITORIALE: REGIONE DEL VENETO -SOGGETTO ATTUATORE: ENTI AFFIDANTI/AZIENDE AFFIDATARIE SERVIZI DI TPL</t>
  </si>
  <si>
    <t>ACQUISTO MEZZI SU GOMMA PER IL TRASPORTO PUBBLICO LOCALE (TPL)</t>
  </si>
  <si>
    <t>FSCRI_RI_447</t>
  </si>
  <si>
    <t>COMUNI ED AZIENDE TERRITORIALI PER L’EDILIZIA RESIDENZIALE DEL VENETO.</t>
  </si>
  <si>
    <t>08.01 EDILIZIA E SPAZI PUBBLICI</t>
  </si>
  <si>
    <t>INTERVENTI DI MANUTENZIONE STRAORDINARIA ED EFFICIENTAMENTO ENERGETICO DI ALLOGGI E.R.P.</t>
  </si>
  <si>
    <t>FSCRI_RI_460</t>
  </si>
  <si>
    <t>REGIONE DEL VENETO / DIREZIONE GESTIONE DEL PATRIMONIO IN COLLABORAZIONE CON I SERVIZI AFFARI GENERALI DEL CONSIGLIO REGIONALE VENETO</t>
  </si>
  <si>
    <t>RISTRUTTURAZIONE SEDE REGIONALE DI CALLE DUE PORTONI NEL COMPENDIO DI VILLA SETTEMBRINI A MESTRE</t>
  </si>
  <si>
    <t>FSCRI_RI_461</t>
  </si>
  <si>
    <t>REGIONE DEL VENETO / U.O. GENIO CIVILE ROVIGO</t>
  </si>
  <si>
    <t>RISANAMENTO CONSERVATIVO DELL’EX GENIO CIVILE DI ROVIGO</t>
  </si>
  <si>
    <t>FSCRI_RI_463</t>
  </si>
  <si>
    <t>REGIONE DEL VENETO / DIREZIONE GESTIONE DEL PATRIMONIO</t>
  </si>
  <si>
    <t>MESSA IN SICUREZZA, CONSERVAZIONE E VALORIZZAZIONE DELL’EDIFICIO “CASA SALOTTO” - ROCCA DI MONSELICE</t>
  </si>
  <si>
    <t>FSCRI_RI_454</t>
  </si>
  <si>
    <t>COMUNI DEL VENETO</t>
  </si>
  <si>
    <t>10.01 STRUTTURE SOCIALI</t>
  </si>
  <si>
    <t>ADEGUAMENTO NORMATIVO, MIGLIORAMENTO E RISTRUTTURAZIONE DI IMPIANTI SPORTIVI DI ENTI LOCALI</t>
  </si>
  <si>
    <t>ADEGUAMENTO NORMATIVO, MIGLIORAMENTO E RISTRUTTURAZIONE DI IMPIANTI SPORTIVI DI ENTI LOCALI-INTEGRAZ</t>
  </si>
  <si>
    <t>FSCRI_RI_525</t>
  </si>
  <si>
    <t>SOGGETTO PUBBLICO DA INDIVIDUARE / BANDO AD EVIDENZA PUBBLICA</t>
  </si>
  <si>
    <t>10.02 STRUTTURE E ATTREZZATURE SANITARIE</t>
  </si>
  <si>
    <t>PROGETTO INNOVATIVO PER LA RIABILITAZIONE</t>
  </si>
  <si>
    <t>FSCRI_RI_415</t>
  </si>
  <si>
    <t>AZIENDA ULSS N. 2 “MARCA TREVIGIANA</t>
  </si>
  <si>
    <t>10.03 SERVIZI SOCIO-ASSISTENZIALI</t>
  </si>
  <si>
    <t>REALIZZAZIONE DI UN NUOVO POLO PER PERSONE CON DISABILITÀ IN COMUNE DI MOGLIANO VENETO (TV)</t>
  </si>
  <si>
    <t>FSCRI_RI_379</t>
  </si>
  <si>
    <t>ESU - AZIENDE REGIONALI PER IL DIRITTO ALLO STUDIO UNIVERSITARIO DI PADOVA, DI VENEZIA E DI VERONA</t>
  </si>
  <si>
    <t>11.02 EDUCAZIONE E FORMAZIONE</t>
  </si>
  <si>
    <t>OFFERTA DI SERVIZI ABITATIVI E DI RISTORAZIONE PER GLI STUDENTI UNIVERSITARI - BANDO</t>
  </si>
  <si>
    <t>12.02 ASSISTENZA TECNICA</t>
  </si>
  <si>
    <t>ASSISTENZA TECNICA ALL'ACCORDO PER LA COESIONE FSC 2021-2027</t>
  </si>
  <si>
    <t>PREVISIONE INIZIO PROGETTAZIONE</t>
  </si>
  <si>
    <t xml:space="preserve"> PREVISIONE INIZIO ESECUZIONE</t>
  </si>
  <si>
    <t>PREVISIONE FINE PROGETTAZIONE</t>
  </si>
  <si>
    <t xml:space="preserve"> PREVISIONE INIZIO PROGRAMMAZIONE</t>
  </si>
  <si>
    <t>PREVISIONE FINE PROGRAMMAZIONE</t>
  </si>
  <si>
    <t>PREVISIONE FINE ESECUZIONE</t>
  </si>
  <si>
    <t>ID Scheda intervento</t>
  </si>
  <si>
    <t>FSCRI_RM_1750</t>
  </si>
  <si>
    <t>FSCRI_RI_1667</t>
  </si>
  <si>
    <t>FSCRI_RI_1668</t>
  </si>
  <si>
    <t>FSCRI_RM_1740</t>
  </si>
  <si>
    <t>FSCRI_RM_1744</t>
  </si>
  <si>
    <t>FSCRI_RM_1746</t>
  </si>
  <si>
    <t>FSCRI_RI_1664</t>
  </si>
  <si>
    <t>FSCRI_RI_1584</t>
  </si>
  <si>
    <t>FSCRI_RI_1588</t>
  </si>
  <si>
    <t>FSCRI_RI_1685</t>
  </si>
  <si>
    <t>FSCRI_RI_1615</t>
  </si>
  <si>
    <t>FSCRI_RI_1619</t>
  </si>
  <si>
    <t>FSCRI_RI_1596</t>
  </si>
  <si>
    <t>INCENTIVI - DATA APERTURA AVVISO</t>
  </si>
  <si>
    <t>INCENTIVI - DATA CHIUSURA AVVISO</t>
  </si>
  <si>
    <t>INCENTIVI - DATA ATTIVAZIONE MISURA</t>
  </si>
  <si>
    <t>NA</t>
  </si>
  <si>
    <t>31/12/2026</t>
  </si>
  <si>
    <t>31/12/2024</t>
  </si>
  <si>
    <t>AREA TEMATICA</t>
  </si>
  <si>
    <t>H17H23002790001</t>
  </si>
  <si>
    <t>H59B23000130001</t>
  </si>
  <si>
    <t>I66F23000140002</t>
  </si>
  <si>
    <t>H78H23000530005</t>
  </si>
  <si>
    <t>B34G23000010001</t>
  </si>
  <si>
    <t>J18H23000700002</t>
  </si>
  <si>
    <t>J68H23000710001</t>
  </si>
  <si>
    <t>B32B23001120002</t>
  </si>
  <si>
    <t>H58H23000360005</t>
  </si>
  <si>
    <t>CUP da generare a seguito della selezione dei progetti tramite Bando</t>
  </si>
  <si>
    <t>CUP da generare a seguito della selezione dei progetti</t>
  </si>
  <si>
    <t>J27D24000000002</t>
  </si>
  <si>
    <t>D81B24000000001</t>
  </si>
  <si>
    <t>D71B24000010001</t>
  </si>
  <si>
    <t>D31B24000020001</t>
  </si>
  <si>
    <t>I95B23000390001</t>
  </si>
  <si>
    <t>I35B23000440001</t>
  </si>
  <si>
    <t>I58E23000330001</t>
  </si>
  <si>
    <t>I51G23000110001</t>
  </si>
  <si>
    <t>I56C23000060001</t>
  </si>
  <si>
    <t>I37D23000070001</t>
  </si>
  <si>
    <t>I13I23000150001</t>
  </si>
  <si>
    <t>H62D24000010008</t>
  </si>
  <si>
    <t>H62D24000020001</t>
  </si>
  <si>
    <t>H77D23000080003</t>
  </si>
  <si>
    <t>H18H24000030001</t>
  </si>
  <si>
    <t>H49D23000100001</t>
  </si>
  <si>
    <t>I65F23000490002</t>
  </si>
  <si>
    <t>CUP da generare a seguito della selezione dei progetti tramite Bando o riparto a regia regionale</t>
  </si>
  <si>
    <t>J38H23001240001</t>
  </si>
  <si>
    <t>I56C23000080001</t>
  </si>
  <si>
    <t>D21B24000000001</t>
  </si>
  <si>
    <t>D71B24000060001</t>
  </si>
  <si>
    <t>Area tematica</t>
  </si>
  <si>
    <t>Linea di intervento</t>
  </si>
  <si>
    <t>Titolo dell'intervento</t>
  </si>
  <si>
    <t>Importo FSC 2021-2027 (anticipazione)</t>
  </si>
  <si>
    <t>01. RICERCA E INNOVAZIONE</t>
  </si>
  <si>
    <t>RICERCA E SVILUPPO</t>
  </si>
  <si>
    <t>PRATT30168_VEN</t>
  </si>
  <si>
    <t xml:space="preserve">Sostegno a progetti di ricerca industriale e sviluppo sperimentale (Rif. Scheda 104 PRRR)
</t>
  </si>
  <si>
    <t>02. DIGITALIZZAZIONE</t>
  </si>
  <si>
    <t>CONNETTIVITÀ DIGITALE</t>
  </si>
  <si>
    <t>H79J18000310002</t>
  </si>
  <si>
    <t>Potenziamento ed ampliamento delle reti radio regionali dei servizi di pubblica utilità (SUEM 118, Protezione civile, AIB e Polizia Locale)</t>
  </si>
  <si>
    <t>05. AMBIENTE E RISORSE NATURALI</t>
  </si>
  <si>
    <t>RISCHI E ADATTAMENTO CLIMATICO</t>
  </si>
  <si>
    <t>H47H21000360002</t>
  </si>
  <si>
    <t>Lavori di sistemazione idraulica del torrente Muson a valle della confluenza con il torrente Lastego in comune di Riese Pio X (TV)</t>
  </si>
  <si>
    <t>RISORSE IDRICHE</t>
  </si>
  <si>
    <t>J66H20000000007</t>
  </si>
  <si>
    <t>Condotta DN1000 Brendola (VI) – Vicenza Ovest. Tratta A7-A6</t>
  </si>
  <si>
    <t>J36H20000030005</t>
  </si>
  <si>
    <t>Condotta di adduzione primaria Piazzola sul Brenta – Brendola. Stralcio condotta DN1000 Vicenza Ovest – Vicenza Est - Tratta A6-A4</t>
  </si>
  <si>
    <t>F96H19000070002</t>
  </si>
  <si>
    <t>Interventi di trasformazione irrigua del bacino Trezze in destra del canale Nuovissimo nei Comuni di Chioggia (VE) e Codevigo (PD) - 2° stralcio A -</t>
  </si>
  <si>
    <t>07. TRASPORTI E MOBILITA'</t>
  </si>
  <si>
    <t>TRASPORTO FERROVIARIO</t>
  </si>
  <si>
    <t>G91I19000010003</t>
  </si>
  <si>
    <t>Elettrificazione della tratta ferroviaria Adria Mestre fra le stazioni di Adria e Mira Buse</t>
  </si>
  <si>
    <t>LOGISTICA</t>
  </si>
  <si>
    <t>H52D21000010008</t>
  </si>
  <si>
    <t>PADON MARMOLADA - NUOVO IMPIANTO DI ARROCCAMENTO ALLA SKI AREA "MARMOLADA" CABINOVIA 10 POSTI "MALGA CIAPELA - CAPANNA BILL"*XXX*COSTRUZIONE NUOVO IMPIANTO DI ARROCCAMENTO ALLA SKI AREA "MARMOLADA" CABINOVIA 10 POSTI "MALGA CIAPELA - CAPANNA BILL</t>
  </si>
  <si>
    <t>H92D21000010008</t>
  </si>
  <si>
    <t>FUNIVIE ARABBA - REALIZZAZIONE DI UNA NUOVA CABINOVIA MONOFUNE AD AMMORSAMENTO AUTOMATICO ARABBA - PESCOI IN SOSTITUZIONE DELL'IMPIANTO ESISTENTE SEM124 ARABBA - FORCELLA EUROPA NEL COMUNE DI LIVINALLONGO DEL COL DI LANA</t>
  </si>
  <si>
    <t>H92D21000030008</t>
  </si>
  <si>
    <t>ANTERCREP - REALIZZAZIONE DI UNA NUOVA SEGGIOVIA ESAPOSTO AD AMMORSAMENTO AUTOMATICO PIANI ALTI DI ORNELLA - SEM102 PASSO PADON IN SOSTITUZIONE ALL'IMPIANTO ESISTENTE PIANI ALTI DI ORNELLA - PASSO PADON NEL COMUNE DI LIVINALLONGO DEL COL DI LANA</t>
  </si>
  <si>
    <t>H29B21000010007</t>
  </si>
  <si>
    <t>MALCESINE - INTERVENTI DI AMMODERNAMENTO TECNOLOGICO NELL'AMBITO DELLA REVISIONE GENERALE DELLA CABINOVIA M.1.12B SAN MICHELE-MONTE BALDO ( 2 TRONCO)</t>
  </si>
  <si>
    <t>08. RIQUALIFICAZIONE URBANA</t>
  </si>
  <si>
    <t>EDILIZIA E SPAZI PUBBLICI</t>
  </si>
  <si>
    <t>H49J21003900007</t>
  </si>
  <si>
    <t xml:space="preserve">Riqualificazione di contesti urbani degradati con recupero e razionalizzazione di alloggi sfitti di Edilizia Residenziale Pubblica. </t>
  </si>
  <si>
    <t>J43I19000090007</t>
  </si>
  <si>
    <t xml:space="preserve">Programma complesso per riqualificazione di contesti urbani degradati con demolizione, recupero di alloggi sfitti e realizzazione di nuovi alloggi di Edilizia Residenziale Pubblica. </t>
  </si>
  <si>
    <t>10. SOCIALE E SALUTE</t>
  </si>
  <si>
    <t>STRUTTURE SOCIALI</t>
  </si>
  <si>
    <t>G89J19000180006</t>
  </si>
  <si>
    <t>Progetto di ristrutturazione e ampliamento edilizio del Centro Servizi per persone anziane non autosufficienti “Residenza San Salvatore” in Comune di Ficarolo (RO)</t>
  </si>
  <si>
    <t>11. ISTRUZIONE E FORMAZIONE</t>
  </si>
  <si>
    <t>EDUCAZIONE E FORMAZIONE</t>
  </si>
  <si>
    <t>PRATT30167_VEN</t>
  </si>
  <si>
    <t>VET Digital innovation - Bando</t>
  </si>
  <si>
    <t>Totale</t>
  </si>
  <si>
    <t>TOTALE</t>
  </si>
  <si>
    <t>Assegnazione ordinaria FSC 21-27</t>
  </si>
  <si>
    <t>ID scheda intervento</t>
  </si>
  <si>
    <t>IMPORTO RICHIESTO 
FSC 21-27</t>
  </si>
  <si>
    <t>-</t>
  </si>
  <si>
    <t>Totale complessivo</t>
  </si>
  <si>
    <t>03.01 INDUSTRIA E SERVIZI</t>
  </si>
  <si>
    <t>03. COMPETITIVITA' IMPRESE</t>
  </si>
  <si>
    <t>06. CULTURA</t>
  </si>
  <si>
    <t>07. TRASPORTI E MOBILITÀ</t>
  </si>
  <si>
    <t>12. CAPACITÀ AMMINISTRATIVA</t>
  </si>
  <si>
    <t>02. DIGITALIZZAZIONE Totale</t>
  </si>
  <si>
    <t>03. COMPETITIVITA' IMPRESE Totale</t>
  </si>
  <si>
    <t>05. AMBIENTE E RISORSE NATURALI Totale</t>
  </si>
  <si>
    <t>06. CULTURA Totale</t>
  </si>
  <si>
    <t>07. TRASPORTI E MOBILITÀ Totale</t>
  </si>
  <si>
    <t>08. RIQUALIFICAZIONE URBANA Totale</t>
  </si>
  <si>
    <t>10. SOCIALE E SALUTE Totale</t>
  </si>
  <si>
    <t>11. ISTRUZIONE E FORMAZIONE Totale</t>
  </si>
  <si>
    <t>12. CAPACITÀ AMMINISTRATIVA Totale</t>
  </si>
  <si>
    <t>F28H24000180001</t>
  </si>
  <si>
    <t>F18H24000070006</t>
  </si>
  <si>
    <t>J12E24000140007</t>
  </si>
  <si>
    <t>AMBITO DI INTERVENTO</t>
  </si>
  <si>
    <t>Assegnazione FSC 21-27</t>
  </si>
  <si>
    <t>Cofinanziamenti</t>
  </si>
  <si>
    <t>Ammontare complessivo investimenti</t>
  </si>
  <si>
    <t>Numero interventi/linee di azione</t>
  </si>
  <si>
    <t>Risorse FSC 21-27 (ass. ordinariaria)</t>
  </si>
  <si>
    <t>(1) Risorse FSC 21-27 (Anticipazione)</t>
  </si>
  <si>
    <t>Totale Assegnazione</t>
  </si>
  <si>
    <t>Altre Risorse Ordinarie Regionali e Locali</t>
  </si>
  <si>
    <t>Risorse FSC 2014-2020 Ministeriali</t>
  </si>
  <si>
    <t>Altre Risorse Ordinarie Nazionali</t>
  </si>
  <si>
    <t>Privati</t>
  </si>
  <si>
    <t>Totale Cofinanziamento con altre risorse</t>
  </si>
  <si>
    <t>Ricerca e innovazione</t>
  </si>
  <si>
    <t>Digitalizzazione</t>
  </si>
  <si>
    <t>Competitività e imprese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</si>
  <si>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</si>
  <si>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</si>
  <si>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</si>
  <si>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</si>
  <si>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</si>
  <si>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</si>
  <si>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</si>
  <si>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Aree Tematiche</t>
  </si>
  <si>
    <t>Cofinanziamento PR (ove applicabile)</t>
  </si>
  <si>
    <t>Totale Assegnazione FSC 21-27</t>
  </si>
  <si>
    <t>REGIONE DEL VENETO  - DIREZIONE ICT, AGENDA DIGITALE E SOS AFFIDAMENTO SERVIZI E FORNITURE ICT</t>
  </si>
  <si>
    <t>REGIONE DEL VENETO – GIUNTA REGIONALE - DIREZIONE DIFESA DEL SUOLO E DELLA COSTA, SOS LAVORI E SERVIZI TECNICI</t>
  </si>
  <si>
    <t xml:space="preserve"> 02. DIGITALIZZAZIONE</t>
  </si>
  <si>
    <t>5 AMBIENTE E RISORSE NATURALI</t>
  </si>
  <si>
    <t>7 TRASPORTI E MOBILITA'</t>
  </si>
  <si>
    <t>8 RIQUALIFICAZIONE URBANA</t>
  </si>
  <si>
    <t>10 SOCIALE E SALUTE</t>
  </si>
  <si>
    <t>11 ISTRUZIONE E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</si>
</sst>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"/>
    <numFmt numFmtId="165" formatCode="_-* #,##0.00\ _€_-;\-* #,##0.00\ _€_-;_-* &quot;-&quot;??\ _€_-;_-@"/>
    <numFmt numFmtId="166" formatCode="_-* #,##0.00\ [$€-410]_-;\-* #,##0.00\ [$€-410]_-;_-* &quot;-&quot;??\ [$€-410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  <font>
      <b/>
      <sz val="12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2060"/>
      </patternFill>
    </fill>
    <fill>
      <patternFill patternType="solid">
        <fgColor rgb="FF002060"/>
        <bgColor indexed="64"/>
      </patternFill>
    </fill>
    <fill>
      <patternFill patternType="solid">
        <fgColor rgb="FFD0CECE"/>
        <bgColor rgb="FFDDDDDD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DDDDD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E2F3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4" borderId="0" xfId="0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3" fillId="3" borderId="2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4" fontId="6" fillId="5" borderId="3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5" fillId="0" borderId="3" xfId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5" fillId="0" borderId="1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6" fillId="5" borderId="10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5" fontId="5" fillId="0" borderId="9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4" fontId="5" fillId="0" borderId="3" xfId="1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wrapText="1"/>
    </xf>
    <xf numFmtId="0" fontId="15" fillId="8" borderId="3" xfId="0" applyFont="1" applyFill="1" applyBorder="1" applyAlignment="1">
      <alignment horizontal="center" vertical="center" wrapText="1"/>
    </xf>
    <xf numFmtId="3" fontId="4" fillId="8" borderId="3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166" fontId="15" fillId="8" borderId="3" xfId="2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66" fontId="4" fillId="8" borderId="3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left" wrapText="1"/>
    </xf>
    <xf numFmtId="166" fontId="15" fillId="8" borderId="3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3" fontId="4" fillId="8" borderId="11" xfId="0" applyNumberFormat="1" applyFont="1" applyFill="1" applyBorder="1" applyAlignment="1">
      <alignment horizontal="left" vertical="center" wrapText="1"/>
    </xf>
    <xf numFmtId="3" fontId="4" fillId="8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166" fontId="4" fillId="8" borderId="3" xfId="0" applyNumberFormat="1" applyFont="1" applyFill="1" applyBorder="1" applyAlignment="1">
      <alignment vertical="center" wrapText="1"/>
    </xf>
    <xf numFmtId="3" fontId="4" fillId="8" borderId="3" xfId="0" applyNumberFormat="1" applyFont="1" applyFill="1" applyBorder="1" applyAlignment="1">
      <alignment vertical="center" wrapText="1"/>
    </xf>
    <xf numFmtId="0" fontId="15" fillId="8" borderId="11" xfId="0" applyFont="1" applyFill="1" applyBorder="1" applyAlignment="1">
      <alignment horizontal="left" vertical="center" wrapText="1"/>
    </xf>
    <xf numFmtId="3" fontId="4" fillId="8" borderId="3" xfId="0" applyNumberFormat="1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 wrapText="1"/>
    </xf>
    <xf numFmtId="166" fontId="14" fillId="8" borderId="3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vertical="center" wrapText="1"/>
    </xf>
    <xf numFmtId="164" fontId="16" fillId="10" borderId="3" xfId="0" applyNumberFormat="1" applyFont="1" applyFill="1" applyBorder="1" applyAlignment="1">
      <alignment horizontal="right" vertical="center" wrapText="1"/>
    </xf>
    <xf numFmtId="164" fontId="16" fillId="10" borderId="12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/>
    </xf>
    <xf numFmtId="43" fontId="5" fillId="0" borderId="1" xfId="2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43" fontId="5" fillId="0" borderId="19" xfId="2" applyFont="1" applyFill="1" applyBorder="1" applyAlignment="1">
      <alignment horizontal="right" vertical="center" wrapText="1"/>
    </xf>
    <xf numFmtId="43" fontId="5" fillId="0" borderId="20" xfId="2" applyFont="1" applyFill="1" applyBorder="1" applyAlignment="1">
      <alignment horizontal="right" vertical="center" wrapText="1"/>
    </xf>
    <xf numFmtId="43" fontId="5" fillId="0" borderId="4" xfId="2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 wrapText="1"/>
    </xf>
    <xf numFmtId="0" fontId="20" fillId="11" borderId="3" xfId="0" applyFont="1" applyFill="1" applyBorder="1" applyAlignment="1">
      <alignment vertical="center" wrapText="1"/>
    </xf>
    <xf numFmtId="165" fontId="21" fillId="12" borderId="3" xfId="0" applyNumberFormat="1" applyFont="1" applyFill="1" applyBorder="1" applyAlignment="1">
      <alignment vertical="center"/>
    </xf>
    <xf numFmtId="164" fontId="20" fillId="11" borderId="3" xfId="0" applyNumberFormat="1" applyFont="1" applyFill="1" applyBorder="1" applyAlignment="1">
      <alignment vertical="center" wrapText="1"/>
    </xf>
    <xf numFmtId="43" fontId="21" fillId="11" borderId="3" xfId="2" applyFont="1" applyFill="1" applyBorder="1" applyAlignment="1">
      <alignment horizontal="right" vertical="center" wrapText="1"/>
    </xf>
    <xf numFmtId="0" fontId="22" fillId="0" borderId="0" xfId="0" applyFont="1" applyAlignment="1"/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1" fillId="0" borderId="0" xfId="0" applyFont="1" applyFill="1" applyAlignment="1"/>
    <xf numFmtId="43" fontId="6" fillId="0" borderId="1" xfId="2" applyFont="1" applyFill="1" applyBorder="1" applyAlignment="1">
      <alignment horizontal="right" vertical="center" wrapText="1"/>
    </xf>
    <xf numFmtId="43" fontId="5" fillId="0" borderId="1" xfId="2" applyFont="1" applyFill="1" applyBorder="1" applyAlignment="1">
      <alignment horizontal="center" vertical="center"/>
    </xf>
    <xf numFmtId="43" fontId="5" fillId="0" borderId="1" xfId="2" applyFont="1" applyFill="1" applyBorder="1" applyAlignment="1">
      <alignment vertical="center"/>
    </xf>
    <xf numFmtId="43" fontId="5" fillId="0" borderId="1" xfId="2" applyFont="1" applyFill="1" applyBorder="1" applyAlignment="1">
      <alignment vertical="center" wrapText="1"/>
    </xf>
    <xf numFmtId="43" fontId="6" fillId="0" borderId="1" xfId="2" applyFont="1" applyFill="1" applyBorder="1" applyAlignment="1">
      <alignment horizontal="center" vertical="center"/>
    </xf>
    <xf numFmtId="43" fontId="6" fillId="0" borderId="1" xfId="2" applyFont="1" applyFill="1" applyBorder="1" applyAlignment="1">
      <alignment vertical="center"/>
    </xf>
    <xf numFmtId="43" fontId="6" fillId="0" borderId="1" xfId="2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43" fontId="5" fillId="0" borderId="16" xfId="2" applyFont="1" applyFill="1" applyBorder="1" applyAlignment="1">
      <alignment horizontal="right" vertical="center" wrapText="1"/>
    </xf>
    <xf numFmtId="43" fontId="5" fillId="0" borderId="17" xfId="2" applyFont="1" applyFill="1" applyBorder="1" applyAlignment="1">
      <alignment horizontal="right" vertical="center" wrapText="1"/>
    </xf>
    <xf numFmtId="43" fontId="6" fillId="0" borderId="16" xfId="2" applyFont="1" applyFill="1" applyBorder="1" applyAlignment="1">
      <alignment horizontal="right" vertical="center" wrapText="1"/>
    </xf>
    <xf numFmtId="43" fontId="6" fillId="0" borderId="17" xfId="2" applyFont="1" applyFill="1" applyBorder="1" applyAlignment="1">
      <alignment horizontal="right" vertical="center" wrapText="1"/>
    </xf>
    <xf numFmtId="43" fontId="6" fillId="0" borderId="3" xfId="2" applyFont="1" applyFill="1" applyBorder="1" applyAlignment="1">
      <alignment horizontal="right" vertical="center" wrapText="1"/>
    </xf>
    <xf numFmtId="0" fontId="0" fillId="0" borderId="0" xfId="0" applyFont="1" applyFill="1" applyAlignment="1"/>
    <xf numFmtId="164" fontId="19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Alignment="1"/>
    <xf numFmtId="43" fontId="5" fillId="0" borderId="2" xfId="2" applyFont="1" applyFill="1" applyBorder="1" applyAlignment="1">
      <alignment horizontal="right" vertical="center" wrapText="1"/>
    </xf>
    <xf numFmtId="43" fontId="6" fillId="0" borderId="2" xfId="2" applyFont="1" applyFill="1" applyBorder="1" applyAlignment="1">
      <alignment horizontal="right" vertical="center" wrapText="1"/>
    </xf>
    <xf numFmtId="165" fontId="5" fillId="0" borderId="4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 wrapText="1"/>
    </xf>
    <xf numFmtId="43" fontId="5" fillId="0" borderId="18" xfId="2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vertical="center"/>
    </xf>
    <xf numFmtId="164" fontId="19" fillId="0" borderId="3" xfId="0" applyNumberFormat="1" applyFont="1" applyFill="1" applyBorder="1" applyAlignment="1">
      <alignment vertical="center" wrapText="1"/>
    </xf>
    <xf numFmtId="43" fontId="3" fillId="0" borderId="0" xfId="0" applyNumberFormat="1" applyFont="1" applyAlignment="1">
      <alignment vertical="center"/>
    </xf>
    <xf numFmtId="0" fontId="5" fillId="0" borderId="3" xfId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43" fontId="0" fillId="0" borderId="0" xfId="2" applyFont="1"/>
    <xf numFmtId="0" fontId="23" fillId="0" borderId="0" xfId="0" applyFont="1" applyAlignment="1">
      <alignment horizontal="center" vertical="center" wrapText="1"/>
    </xf>
    <xf numFmtId="43" fontId="23" fillId="0" borderId="3" xfId="2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3" fontId="12" fillId="0" borderId="3" xfId="2" applyFont="1" applyBorder="1" applyAlignment="1">
      <alignment horizontal="right" vertical="center" wrapText="1"/>
    </xf>
    <xf numFmtId="43" fontId="12" fillId="0" borderId="3" xfId="2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3" fontId="13" fillId="0" borderId="3" xfId="2" applyFont="1" applyBorder="1" applyAlignment="1">
      <alignment horizontal="right" vertical="center" wrapText="1"/>
    </xf>
    <xf numFmtId="43" fontId="13" fillId="0" borderId="3" xfId="2" applyFont="1" applyBorder="1" applyAlignment="1">
      <alignment horizontal="right" vertical="center" wrapText="1" indent="1"/>
    </xf>
    <xf numFmtId="43" fontId="12" fillId="0" borderId="0" xfId="2" applyFont="1" applyAlignment="1">
      <alignment vertical="center" wrapText="1"/>
    </xf>
    <xf numFmtId="0" fontId="23" fillId="0" borderId="3" xfId="0" applyFont="1" applyBorder="1" applyAlignment="1">
      <alignment vertical="center" wrapText="1"/>
    </xf>
    <xf numFmtId="43" fontId="23" fillId="0" borderId="3" xfId="2" applyFont="1" applyBorder="1" applyAlignment="1">
      <alignment horizontal="right" vertical="center" wrapText="1"/>
    </xf>
    <xf numFmtId="43" fontId="24" fillId="0" borderId="0" xfId="2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43" fontId="24" fillId="0" borderId="0" xfId="2" applyFont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43" fontId="23" fillId="0" borderId="3" xfId="2" applyFont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left" wrapText="1"/>
    </xf>
    <xf numFmtId="0" fontId="15" fillId="8" borderId="2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166" fontId="15" fillId="8" borderId="21" xfId="2" applyNumberFormat="1" applyFont="1" applyFill="1" applyBorder="1" applyAlignment="1">
      <alignment horizontal="center" vertical="center" wrapText="1"/>
    </xf>
  </cellXfs>
  <cellStyles count="4">
    <cellStyle name="Migliaia" xfId="2" builtinId="3"/>
    <cellStyle name="Normale" xfId="0" builtinId="0"/>
    <cellStyle name="Normale 2" xfId="1" xr:uid="{0B7251C1-6D69-45A9-900C-82C95E62C525}"/>
    <cellStyle name="Valuta" xfId="3" builtinId="4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55</xdr:row>
      <xdr:rowOff>0</xdr:rowOff>
    </xdr:from>
    <xdr:ext cx="190500" cy="2952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52A54E9C-A38A-4B84-9F5C-93F20ACD4B96}"/>
            </a:ext>
          </a:extLst>
        </xdr:cNvPr>
        <xdr:cNvSpPr/>
      </xdr:nvSpPr>
      <xdr:spPr>
        <a:xfrm>
          <a:off x="19240500" y="32032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190500" cy="2952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11F5649-4ECA-40B3-8772-4A29D8C0BA1E}"/>
            </a:ext>
          </a:extLst>
        </xdr:cNvPr>
        <xdr:cNvSpPr/>
      </xdr:nvSpPr>
      <xdr:spPr>
        <a:xfrm>
          <a:off x="19240500" y="32032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190500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34D1688-EADF-4BCC-98DA-B62F71CA1A26}"/>
            </a:ext>
          </a:extLst>
        </xdr:cNvPr>
        <xdr:cNvSpPr/>
      </xdr:nvSpPr>
      <xdr:spPr>
        <a:xfrm>
          <a:off x="19240500" y="32032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209550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C0C12FE4-EE11-4ECF-99CF-5646DD6B3F60}"/>
            </a:ext>
          </a:extLst>
        </xdr:cNvPr>
        <xdr:cNvSpPr/>
      </xdr:nvSpPr>
      <xdr:spPr>
        <a:xfrm>
          <a:off x="19240500" y="32032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190500" cy="2952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4C872E87-25F6-4FA5-A194-0BD5AE77F51B}"/>
            </a:ext>
          </a:extLst>
        </xdr:cNvPr>
        <xdr:cNvSpPr/>
      </xdr:nvSpPr>
      <xdr:spPr>
        <a:xfrm>
          <a:off x="19240500" y="32032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190500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3D9D64F8-1815-43EC-9080-9D0ED126015D}"/>
            </a:ext>
          </a:extLst>
        </xdr:cNvPr>
        <xdr:cNvSpPr/>
      </xdr:nvSpPr>
      <xdr:spPr>
        <a:xfrm>
          <a:off x="19240500" y="32032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190500" cy="2952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F556CAE9-5C43-4C2F-9E9D-BB59A4EB1793}"/>
            </a:ext>
          </a:extLst>
        </xdr:cNvPr>
        <xdr:cNvSpPr/>
      </xdr:nvSpPr>
      <xdr:spPr>
        <a:xfrm>
          <a:off x="19240500" y="32032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55</xdr:row>
      <xdr:rowOff>0</xdr:rowOff>
    </xdr:from>
    <xdr:ext cx="209550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509785A8-2954-4B2F-BC63-02C31224CECD}"/>
            </a:ext>
          </a:extLst>
        </xdr:cNvPr>
        <xdr:cNvSpPr/>
      </xdr:nvSpPr>
      <xdr:spPr>
        <a:xfrm>
          <a:off x="19240500" y="32032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190500" cy="2952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695BE43A-730F-453C-93D0-395F6C87A89C}"/>
            </a:ext>
          </a:extLst>
        </xdr:cNvPr>
        <xdr:cNvSpPr/>
      </xdr:nvSpPr>
      <xdr:spPr>
        <a:xfrm>
          <a:off x="19240500" y="293179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190500" cy="2952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285D56BD-9E9C-4825-A00A-CC901F01E65B}"/>
            </a:ext>
          </a:extLst>
        </xdr:cNvPr>
        <xdr:cNvSpPr/>
      </xdr:nvSpPr>
      <xdr:spPr>
        <a:xfrm>
          <a:off x="19240500" y="293179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190500" cy="2952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E7C4B04D-DC6C-412B-9CB2-046206716F1F}"/>
            </a:ext>
          </a:extLst>
        </xdr:cNvPr>
        <xdr:cNvSpPr/>
      </xdr:nvSpPr>
      <xdr:spPr>
        <a:xfrm>
          <a:off x="19240500" y="293179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209550" cy="2952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515C3802-FFC6-4430-9F9A-DA2270162B81}"/>
            </a:ext>
          </a:extLst>
        </xdr:cNvPr>
        <xdr:cNvSpPr/>
      </xdr:nvSpPr>
      <xdr:spPr>
        <a:xfrm>
          <a:off x="19240500" y="293179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190500" cy="2952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19E2A043-ABC5-49BB-837C-5C9E13A2BE1B}"/>
            </a:ext>
          </a:extLst>
        </xdr:cNvPr>
        <xdr:cNvSpPr/>
      </xdr:nvSpPr>
      <xdr:spPr>
        <a:xfrm>
          <a:off x="19240500" y="293179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190500" cy="2952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ED3DF639-9868-4F10-A993-E38AE418EA3C}"/>
            </a:ext>
          </a:extLst>
        </xdr:cNvPr>
        <xdr:cNvSpPr/>
      </xdr:nvSpPr>
      <xdr:spPr>
        <a:xfrm>
          <a:off x="19240500" y="293179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190500" cy="2952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BC769521-CCDD-49A3-A116-FF0F37B620F2}"/>
            </a:ext>
          </a:extLst>
        </xdr:cNvPr>
        <xdr:cNvSpPr/>
      </xdr:nvSpPr>
      <xdr:spPr>
        <a:xfrm>
          <a:off x="19240500" y="293179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50</xdr:row>
      <xdr:rowOff>0</xdr:rowOff>
    </xdr:from>
    <xdr:ext cx="209550" cy="29527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40C30ACC-D83D-4F80-B0CF-2B43962F5DB6}"/>
            </a:ext>
          </a:extLst>
        </xdr:cNvPr>
        <xdr:cNvSpPr/>
      </xdr:nvSpPr>
      <xdr:spPr>
        <a:xfrm>
          <a:off x="19240500" y="293179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190500" cy="2952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504D2B44-2C4E-46BE-BE94-393156F9F5B0}"/>
            </a:ext>
          </a:extLst>
        </xdr:cNvPr>
        <xdr:cNvSpPr/>
      </xdr:nvSpPr>
      <xdr:spPr>
        <a:xfrm>
          <a:off x="19240500" y="282321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190500" cy="2952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F8177CE2-76C1-4100-8C96-B6910414A487}"/>
            </a:ext>
          </a:extLst>
        </xdr:cNvPr>
        <xdr:cNvSpPr/>
      </xdr:nvSpPr>
      <xdr:spPr>
        <a:xfrm>
          <a:off x="19240500" y="282321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190500" cy="2952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60F4238B-B197-4567-AE66-40EBE6013C00}"/>
            </a:ext>
          </a:extLst>
        </xdr:cNvPr>
        <xdr:cNvSpPr/>
      </xdr:nvSpPr>
      <xdr:spPr>
        <a:xfrm>
          <a:off x="19240500" y="282321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209550" cy="295275"/>
    <xdr:sp macro="" textlink="">
      <xdr:nvSpPr>
        <xdr:cNvPr id="61" name="Shape 4">
          <a:extLst>
            <a:ext uri="{FF2B5EF4-FFF2-40B4-BE49-F238E27FC236}">
              <a16:creationId xmlns:a16="http://schemas.microsoft.com/office/drawing/2014/main" id="{180AE275-013F-4229-8040-96D8525490F6}"/>
            </a:ext>
          </a:extLst>
        </xdr:cNvPr>
        <xdr:cNvSpPr/>
      </xdr:nvSpPr>
      <xdr:spPr>
        <a:xfrm>
          <a:off x="19240500" y="282321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190500" cy="2952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A8DB087C-9139-41B4-AF16-4E218FEE907B}"/>
            </a:ext>
          </a:extLst>
        </xdr:cNvPr>
        <xdr:cNvSpPr/>
      </xdr:nvSpPr>
      <xdr:spPr>
        <a:xfrm>
          <a:off x="19240500" y="282321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190500" cy="2952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B4E3560B-1D54-4E28-B3DA-4B23F9F6EF74}"/>
            </a:ext>
          </a:extLst>
        </xdr:cNvPr>
        <xdr:cNvSpPr/>
      </xdr:nvSpPr>
      <xdr:spPr>
        <a:xfrm>
          <a:off x="19240500" y="282321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190500" cy="2952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4F7E9214-D9C9-4CA4-9358-5444DA0346AF}"/>
            </a:ext>
          </a:extLst>
        </xdr:cNvPr>
        <xdr:cNvSpPr/>
      </xdr:nvSpPr>
      <xdr:spPr>
        <a:xfrm>
          <a:off x="19240500" y="282321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48</xdr:row>
      <xdr:rowOff>0</xdr:rowOff>
    </xdr:from>
    <xdr:ext cx="209550" cy="295275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8A247D8B-1F88-4DA5-9DA4-259376DCA573}"/>
            </a:ext>
          </a:extLst>
        </xdr:cNvPr>
        <xdr:cNvSpPr/>
      </xdr:nvSpPr>
      <xdr:spPr>
        <a:xfrm>
          <a:off x="19240500" y="282321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190500" cy="2952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E4AFC175-1E44-42BC-A69A-86CB3E3609A1}"/>
            </a:ext>
          </a:extLst>
        </xdr:cNvPr>
        <xdr:cNvSpPr/>
      </xdr:nvSpPr>
      <xdr:spPr>
        <a:xfrm>
          <a:off x="46996350" y="168306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190500" cy="2952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A7CE4F37-A034-489F-BF8E-2C9ACF5E6BE7}"/>
            </a:ext>
          </a:extLst>
        </xdr:cNvPr>
        <xdr:cNvSpPr/>
      </xdr:nvSpPr>
      <xdr:spPr>
        <a:xfrm>
          <a:off x="46996350" y="168306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190500" cy="2952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A2BC1330-7443-4E48-9CF4-23E186AC95D5}"/>
            </a:ext>
          </a:extLst>
        </xdr:cNvPr>
        <xdr:cNvSpPr/>
      </xdr:nvSpPr>
      <xdr:spPr>
        <a:xfrm>
          <a:off x="46996350" y="168306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209550" cy="2952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FF1EB87C-8B04-4571-889E-4A86D16DDB12}"/>
            </a:ext>
          </a:extLst>
        </xdr:cNvPr>
        <xdr:cNvSpPr/>
      </xdr:nvSpPr>
      <xdr:spPr>
        <a:xfrm>
          <a:off x="46996350" y="168306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190500" cy="2952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45754D11-064E-4235-AD6E-4673C24FD0B5}"/>
            </a:ext>
          </a:extLst>
        </xdr:cNvPr>
        <xdr:cNvSpPr/>
      </xdr:nvSpPr>
      <xdr:spPr>
        <a:xfrm>
          <a:off x="46996350" y="168306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190500" cy="2952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217D0BBB-CA5F-4227-9207-FBE401C2CA25}"/>
            </a:ext>
          </a:extLst>
        </xdr:cNvPr>
        <xdr:cNvSpPr/>
      </xdr:nvSpPr>
      <xdr:spPr>
        <a:xfrm>
          <a:off x="46996350" y="168306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190500" cy="2952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BC3CA945-6DBC-4510-8CA5-CCACC3E88917}"/>
            </a:ext>
          </a:extLst>
        </xdr:cNvPr>
        <xdr:cNvSpPr/>
      </xdr:nvSpPr>
      <xdr:spPr>
        <a:xfrm>
          <a:off x="46996350" y="168306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209550" cy="295275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1C9500A8-B696-40E0-BEAA-9F2AEFD26B6A}"/>
            </a:ext>
          </a:extLst>
        </xdr:cNvPr>
        <xdr:cNvSpPr/>
      </xdr:nvSpPr>
      <xdr:spPr>
        <a:xfrm>
          <a:off x="46996350" y="168306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190500" cy="2952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5195D846-E2A7-40BF-A8AB-CCEA652F82C4}"/>
            </a:ext>
          </a:extLst>
        </xdr:cNvPr>
        <xdr:cNvSpPr/>
      </xdr:nvSpPr>
      <xdr:spPr>
        <a:xfrm>
          <a:off x="46996350" y="38004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190500" cy="2952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EEE0EFF7-C60F-4A32-917F-1011117F0776}"/>
            </a:ext>
          </a:extLst>
        </xdr:cNvPr>
        <xdr:cNvSpPr/>
      </xdr:nvSpPr>
      <xdr:spPr>
        <a:xfrm>
          <a:off x="46996350" y="38004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190500" cy="2952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7F3F0415-403A-401B-BDC4-81F1C4D67D3E}"/>
            </a:ext>
          </a:extLst>
        </xdr:cNvPr>
        <xdr:cNvSpPr/>
      </xdr:nvSpPr>
      <xdr:spPr>
        <a:xfrm>
          <a:off x="46996350" y="38004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209550" cy="295275"/>
    <xdr:sp macro="" textlink="">
      <xdr:nvSpPr>
        <xdr:cNvPr id="132" name="Shape 4">
          <a:extLst>
            <a:ext uri="{FF2B5EF4-FFF2-40B4-BE49-F238E27FC236}">
              <a16:creationId xmlns:a16="http://schemas.microsoft.com/office/drawing/2014/main" id="{65A6B566-7665-48C5-91D6-FE9F87C60EC4}"/>
            </a:ext>
          </a:extLst>
        </xdr:cNvPr>
        <xdr:cNvSpPr/>
      </xdr:nvSpPr>
      <xdr:spPr>
        <a:xfrm>
          <a:off x="46996350" y="38004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190500" cy="2952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6B1E99F9-63CC-48FA-85B5-FDC97F61E3E0}"/>
            </a:ext>
          </a:extLst>
        </xdr:cNvPr>
        <xdr:cNvSpPr/>
      </xdr:nvSpPr>
      <xdr:spPr>
        <a:xfrm>
          <a:off x="46996350" y="38004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190500" cy="2952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DED490A8-627A-4FDD-A8E7-077BE8EDDF3D}"/>
            </a:ext>
          </a:extLst>
        </xdr:cNvPr>
        <xdr:cNvSpPr/>
      </xdr:nvSpPr>
      <xdr:spPr>
        <a:xfrm>
          <a:off x="46996350" y="38004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190500" cy="2952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2BBF187F-F3BD-4ED8-8FE2-4C7EB3F38C39}"/>
            </a:ext>
          </a:extLst>
        </xdr:cNvPr>
        <xdr:cNvSpPr/>
      </xdr:nvSpPr>
      <xdr:spPr>
        <a:xfrm>
          <a:off x="46996350" y="38004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7</xdr:row>
      <xdr:rowOff>0</xdr:rowOff>
    </xdr:from>
    <xdr:ext cx="209550" cy="29527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BCAC7DD7-5707-4B85-BF76-A3BC9E2FA310}"/>
            </a:ext>
          </a:extLst>
        </xdr:cNvPr>
        <xdr:cNvSpPr/>
      </xdr:nvSpPr>
      <xdr:spPr>
        <a:xfrm>
          <a:off x="46996350" y="38004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190500" cy="2952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EF94974D-88B4-4555-8C82-F81AD4656483}"/>
            </a:ext>
          </a:extLst>
        </xdr:cNvPr>
        <xdr:cNvSpPr/>
      </xdr:nvSpPr>
      <xdr:spPr>
        <a:xfrm>
          <a:off x="46996350" y="179165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190500" cy="2952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4ECAA41F-3048-46A0-9517-5D86F42769BB}"/>
            </a:ext>
          </a:extLst>
        </xdr:cNvPr>
        <xdr:cNvSpPr/>
      </xdr:nvSpPr>
      <xdr:spPr>
        <a:xfrm>
          <a:off x="46996350" y="179165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190500" cy="2952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8630BDBC-48BE-44E9-8308-B77529EB6B19}"/>
            </a:ext>
          </a:extLst>
        </xdr:cNvPr>
        <xdr:cNvSpPr/>
      </xdr:nvSpPr>
      <xdr:spPr>
        <a:xfrm>
          <a:off x="46996350" y="179165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209550" cy="295275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8BC3CBE9-6F52-4E07-A4CD-29CD98D1B5F6}"/>
            </a:ext>
          </a:extLst>
        </xdr:cNvPr>
        <xdr:cNvSpPr/>
      </xdr:nvSpPr>
      <xdr:spPr>
        <a:xfrm>
          <a:off x="46996350" y="1791652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190500" cy="2952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8ED21C02-4AD9-4C21-AA80-65D4A1524053}"/>
            </a:ext>
          </a:extLst>
        </xdr:cNvPr>
        <xdr:cNvSpPr/>
      </xdr:nvSpPr>
      <xdr:spPr>
        <a:xfrm>
          <a:off x="46996350" y="179165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190500" cy="2952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DE5C43B3-D8CE-4B3B-B87D-06E923DC27CC}"/>
            </a:ext>
          </a:extLst>
        </xdr:cNvPr>
        <xdr:cNvSpPr/>
      </xdr:nvSpPr>
      <xdr:spPr>
        <a:xfrm>
          <a:off x="46996350" y="179165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190500" cy="2952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92C3F360-F87A-42B8-97D9-2ABA06E78D4C}"/>
            </a:ext>
          </a:extLst>
        </xdr:cNvPr>
        <xdr:cNvSpPr/>
      </xdr:nvSpPr>
      <xdr:spPr>
        <a:xfrm>
          <a:off x="46996350" y="179165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209550" cy="295275"/>
    <xdr:sp macro="" textlink="">
      <xdr:nvSpPr>
        <xdr:cNvPr id="144" name="Shape 4">
          <a:extLst>
            <a:ext uri="{FF2B5EF4-FFF2-40B4-BE49-F238E27FC236}">
              <a16:creationId xmlns:a16="http://schemas.microsoft.com/office/drawing/2014/main" id="{FF41953F-05FB-4B72-9254-E51D3EA8C24A}"/>
            </a:ext>
          </a:extLst>
        </xdr:cNvPr>
        <xdr:cNvSpPr/>
      </xdr:nvSpPr>
      <xdr:spPr>
        <a:xfrm>
          <a:off x="46996350" y="1791652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190500" cy="2952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44E4D5B-A6D4-4A68-9C38-9124DBA808EB}"/>
            </a:ext>
          </a:extLst>
        </xdr:cNvPr>
        <xdr:cNvSpPr/>
      </xdr:nvSpPr>
      <xdr:spPr>
        <a:xfrm>
          <a:off x="46996350" y="48863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190500" cy="2952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12C9E09F-227E-440C-A507-B363E6CCB878}"/>
            </a:ext>
          </a:extLst>
        </xdr:cNvPr>
        <xdr:cNvSpPr/>
      </xdr:nvSpPr>
      <xdr:spPr>
        <a:xfrm>
          <a:off x="46996350" y="48863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190500" cy="2952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A05B1A83-0B23-4046-A3B4-2D2FA2BC8470}"/>
            </a:ext>
          </a:extLst>
        </xdr:cNvPr>
        <xdr:cNvSpPr/>
      </xdr:nvSpPr>
      <xdr:spPr>
        <a:xfrm>
          <a:off x="46996350" y="48863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209550" cy="295275"/>
    <xdr:sp macro="" textlink="">
      <xdr:nvSpPr>
        <xdr:cNvPr id="148" name="Shape 4">
          <a:extLst>
            <a:ext uri="{FF2B5EF4-FFF2-40B4-BE49-F238E27FC236}">
              <a16:creationId xmlns:a16="http://schemas.microsoft.com/office/drawing/2014/main" id="{8FD8B83F-C229-427A-BCBD-7E77E0A6F0E4}"/>
            </a:ext>
          </a:extLst>
        </xdr:cNvPr>
        <xdr:cNvSpPr/>
      </xdr:nvSpPr>
      <xdr:spPr>
        <a:xfrm>
          <a:off x="46996350" y="488632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190500" cy="2952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15418A57-7564-4EA9-82C8-F31A208CBA9E}"/>
            </a:ext>
          </a:extLst>
        </xdr:cNvPr>
        <xdr:cNvSpPr/>
      </xdr:nvSpPr>
      <xdr:spPr>
        <a:xfrm>
          <a:off x="46996350" y="48863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190500" cy="2952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25A33574-8F20-40C4-AE80-162B48AEDE18}"/>
            </a:ext>
          </a:extLst>
        </xdr:cNvPr>
        <xdr:cNvSpPr/>
      </xdr:nvSpPr>
      <xdr:spPr>
        <a:xfrm>
          <a:off x="46996350" y="48863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190500" cy="2952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13C04FF9-A755-4B7B-8323-31F3D1EDA12D}"/>
            </a:ext>
          </a:extLst>
        </xdr:cNvPr>
        <xdr:cNvSpPr/>
      </xdr:nvSpPr>
      <xdr:spPr>
        <a:xfrm>
          <a:off x="46996350" y="488632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0</xdr:colOff>
      <xdr:row>9</xdr:row>
      <xdr:rowOff>0</xdr:rowOff>
    </xdr:from>
    <xdr:ext cx="209550" cy="295275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8798CCB4-BF5D-4544-B47C-1C4C15B08402}"/>
            </a:ext>
          </a:extLst>
        </xdr:cNvPr>
        <xdr:cNvSpPr/>
      </xdr:nvSpPr>
      <xdr:spPr>
        <a:xfrm>
          <a:off x="46996350" y="488632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CDE251A-F7A9-4D72-8870-024CCCC78688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85427ED-EB93-4264-91EE-8C9AE5AC5607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1CBD4AA3-AE53-4050-84D5-4CF8F7D756A4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209550" cy="2952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6674AF09-B7AA-4694-BB0D-7271FC16433E}"/>
            </a:ext>
          </a:extLst>
        </xdr:cNvPr>
        <xdr:cNvSpPr/>
      </xdr:nvSpPr>
      <xdr:spPr>
        <a:xfrm>
          <a:off x="14554200" y="1171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BE5A27AC-39DA-41B8-9111-55EAC81FA610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127AE217-25EC-47A7-8FAC-702AA0FCC21E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6B1E5B23-9AA4-4B2B-8F77-DD5C0D3062A1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209550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2651324E-4430-48D7-81D6-D9B7FD34E6E4}"/>
            </a:ext>
          </a:extLst>
        </xdr:cNvPr>
        <xdr:cNvSpPr/>
      </xdr:nvSpPr>
      <xdr:spPr>
        <a:xfrm>
          <a:off x="14554200" y="1171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015BDF1-5B56-4AF7-80E2-A954CFF8A237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98582825-8287-47F9-BD75-1B73535F91C4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C28E7A7B-2CEE-4223-8EEB-5C87278E536D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209550" cy="2952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E49D0A22-4992-4B8B-912A-26A8F85DDBE1}"/>
            </a:ext>
          </a:extLst>
        </xdr:cNvPr>
        <xdr:cNvSpPr/>
      </xdr:nvSpPr>
      <xdr:spPr>
        <a:xfrm>
          <a:off x="14554200" y="1171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B53DD96B-598C-4B58-B881-ACE988F96586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8D849D61-6855-4073-BB02-107F0D79B107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DB4F000C-0968-4B98-8CB2-65C2F0B47B00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209550" cy="295275"/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46F9AF9A-6C60-4A8C-9CC7-18FB1B88A06B}"/>
            </a:ext>
          </a:extLst>
        </xdr:cNvPr>
        <xdr:cNvSpPr/>
      </xdr:nvSpPr>
      <xdr:spPr>
        <a:xfrm>
          <a:off x="14554200" y="1171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190500" cy="2952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340CEE2B-E156-409B-AABE-AE2DE1F77846}"/>
            </a:ext>
          </a:extLst>
        </xdr:cNvPr>
        <xdr:cNvSpPr/>
      </xdr:nvSpPr>
      <xdr:spPr>
        <a:xfrm>
          <a:off x="14554200" y="5448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190500" cy="2952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48833ACA-9C33-46F7-97DF-CE38C3937809}"/>
            </a:ext>
          </a:extLst>
        </xdr:cNvPr>
        <xdr:cNvSpPr/>
      </xdr:nvSpPr>
      <xdr:spPr>
        <a:xfrm>
          <a:off x="14554200" y="5448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190500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3F277C0-B727-4E39-984A-5BC218375389}"/>
            </a:ext>
          </a:extLst>
        </xdr:cNvPr>
        <xdr:cNvSpPr/>
      </xdr:nvSpPr>
      <xdr:spPr>
        <a:xfrm>
          <a:off x="14554200" y="5448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209550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E7520C5E-F825-4DFE-AF1A-2FA7D523B7C2}"/>
            </a:ext>
          </a:extLst>
        </xdr:cNvPr>
        <xdr:cNvSpPr/>
      </xdr:nvSpPr>
      <xdr:spPr>
        <a:xfrm>
          <a:off x="14554200" y="54483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190500" cy="2952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DD0077C1-1CC1-4F67-BD40-8C2F00BAF7AD}"/>
            </a:ext>
          </a:extLst>
        </xdr:cNvPr>
        <xdr:cNvSpPr/>
      </xdr:nvSpPr>
      <xdr:spPr>
        <a:xfrm>
          <a:off x="14554200" y="5448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190500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3E7E45C7-A374-4D1B-9CC5-5830692E634A}"/>
            </a:ext>
          </a:extLst>
        </xdr:cNvPr>
        <xdr:cNvSpPr/>
      </xdr:nvSpPr>
      <xdr:spPr>
        <a:xfrm>
          <a:off x="14554200" y="5448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190500" cy="2952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C3F8737F-4C9E-4B9C-8633-01F23276D5C3}"/>
            </a:ext>
          </a:extLst>
        </xdr:cNvPr>
        <xdr:cNvSpPr/>
      </xdr:nvSpPr>
      <xdr:spPr>
        <a:xfrm>
          <a:off x="14554200" y="5448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59</xdr:row>
      <xdr:rowOff>0</xdr:rowOff>
    </xdr:from>
    <xdr:ext cx="209550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F201AD97-EBE4-4687-A064-053A33E79052}"/>
            </a:ext>
          </a:extLst>
        </xdr:cNvPr>
        <xdr:cNvSpPr/>
      </xdr:nvSpPr>
      <xdr:spPr>
        <a:xfrm>
          <a:off x="14554200" y="54483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9D5923C7-B4F6-4B13-AF68-2506F82DF493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9013C363-8074-4D45-95FA-C9BA69D809F9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154C4725-35A0-4BB0-A388-419D7A29211A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209550" cy="295275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956E00CD-A435-4BAF-AB88-9FFD2548CAFD}"/>
            </a:ext>
          </a:extLst>
        </xdr:cNvPr>
        <xdr:cNvSpPr/>
      </xdr:nvSpPr>
      <xdr:spPr>
        <a:xfrm>
          <a:off x="14554200" y="1171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7D15EF8B-E788-4CE3-ADEC-7AFA0F4EEF15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20D47CF5-0DDB-4BD3-875F-D2BB752CE451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190500" cy="2952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7658EAE4-12B7-4D6A-9254-F36F774CC78E}"/>
            </a:ext>
          </a:extLst>
        </xdr:cNvPr>
        <xdr:cNvSpPr/>
      </xdr:nvSpPr>
      <xdr:spPr>
        <a:xfrm>
          <a:off x="14554200" y="1171575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209550" cy="295275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D2FF7C2C-F8DC-45B2-B1D3-B0DBC3EDE148}"/>
            </a:ext>
          </a:extLst>
        </xdr:cNvPr>
        <xdr:cNvSpPr/>
      </xdr:nvSpPr>
      <xdr:spPr>
        <a:xfrm>
          <a:off x="14554200" y="1171575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190500" cy="2952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3B78D7A-D4EB-44F8-8C51-43D6C1D1FBA5}"/>
            </a:ext>
          </a:extLst>
        </xdr:cNvPr>
        <xdr:cNvSpPr/>
      </xdr:nvSpPr>
      <xdr:spPr>
        <a:xfrm>
          <a:off x="14554200" y="48768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190500" cy="2952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F6D80FBA-F505-4162-B697-32D04A20E1BE}"/>
            </a:ext>
          </a:extLst>
        </xdr:cNvPr>
        <xdr:cNvSpPr/>
      </xdr:nvSpPr>
      <xdr:spPr>
        <a:xfrm>
          <a:off x="14554200" y="48768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190500" cy="2952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6C4878F8-8A2D-46EE-8A89-12C9CF40F3EA}"/>
            </a:ext>
          </a:extLst>
        </xdr:cNvPr>
        <xdr:cNvSpPr/>
      </xdr:nvSpPr>
      <xdr:spPr>
        <a:xfrm>
          <a:off x="14554200" y="48768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209550" cy="2952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BDBDDD1-70FB-43FC-839F-6BFC27E83ADB}"/>
            </a:ext>
          </a:extLst>
        </xdr:cNvPr>
        <xdr:cNvSpPr/>
      </xdr:nvSpPr>
      <xdr:spPr>
        <a:xfrm>
          <a:off x="14554200" y="48768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190500" cy="2952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661EDD24-E55D-4FDB-9D52-4DB265E1741C}"/>
            </a:ext>
          </a:extLst>
        </xdr:cNvPr>
        <xdr:cNvSpPr/>
      </xdr:nvSpPr>
      <xdr:spPr>
        <a:xfrm>
          <a:off x="14554200" y="48768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190500" cy="2952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EF8373AB-10AE-44DD-A09A-EC4D7A8AEDCB}"/>
            </a:ext>
          </a:extLst>
        </xdr:cNvPr>
        <xdr:cNvSpPr/>
      </xdr:nvSpPr>
      <xdr:spPr>
        <a:xfrm>
          <a:off x="14554200" y="48768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190500" cy="2952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6C9511E2-9E9E-4CB7-BFC6-440E57646CF0}"/>
            </a:ext>
          </a:extLst>
        </xdr:cNvPr>
        <xdr:cNvSpPr/>
      </xdr:nvSpPr>
      <xdr:spPr>
        <a:xfrm>
          <a:off x="14554200" y="48768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54</xdr:row>
      <xdr:rowOff>0</xdr:rowOff>
    </xdr:from>
    <xdr:ext cx="209550" cy="29527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B6B71D38-4C9C-4108-AD7C-26ACD68426AA}"/>
            </a:ext>
          </a:extLst>
        </xdr:cNvPr>
        <xdr:cNvSpPr/>
      </xdr:nvSpPr>
      <xdr:spPr>
        <a:xfrm>
          <a:off x="14554200" y="48768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190500" cy="2952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16F4BCF-F036-4435-87C3-B89BE3190143}"/>
            </a:ext>
          </a:extLst>
        </xdr:cNvPr>
        <xdr:cNvSpPr/>
      </xdr:nvSpPr>
      <xdr:spPr>
        <a:xfrm>
          <a:off x="14554200" y="329565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190500" cy="2952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AF733C3E-79CF-464E-A5A9-D26818D1B061}"/>
            </a:ext>
          </a:extLst>
        </xdr:cNvPr>
        <xdr:cNvSpPr/>
      </xdr:nvSpPr>
      <xdr:spPr>
        <a:xfrm>
          <a:off x="14554200" y="329565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190500" cy="2952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296C6103-59AC-461F-9E7C-1E00E45EC897}"/>
            </a:ext>
          </a:extLst>
        </xdr:cNvPr>
        <xdr:cNvSpPr/>
      </xdr:nvSpPr>
      <xdr:spPr>
        <a:xfrm>
          <a:off x="14554200" y="329565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209550" cy="295275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612621DE-9D56-426A-B3E4-45ED1E6A8FDB}"/>
            </a:ext>
          </a:extLst>
        </xdr:cNvPr>
        <xdr:cNvSpPr/>
      </xdr:nvSpPr>
      <xdr:spPr>
        <a:xfrm>
          <a:off x="14554200" y="329565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190500" cy="2952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92366B70-F846-4292-A9F9-8C3CAE17C175}"/>
            </a:ext>
          </a:extLst>
        </xdr:cNvPr>
        <xdr:cNvSpPr/>
      </xdr:nvSpPr>
      <xdr:spPr>
        <a:xfrm>
          <a:off x="14554200" y="329565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190500" cy="2952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DEE00225-E62F-4767-A8BA-985D063F5635}"/>
            </a:ext>
          </a:extLst>
        </xdr:cNvPr>
        <xdr:cNvSpPr/>
      </xdr:nvSpPr>
      <xdr:spPr>
        <a:xfrm>
          <a:off x="14554200" y="329565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190500" cy="2952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37A81D0E-9588-4C91-9721-184D1050AB4E}"/>
            </a:ext>
          </a:extLst>
        </xdr:cNvPr>
        <xdr:cNvSpPr/>
      </xdr:nvSpPr>
      <xdr:spPr>
        <a:xfrm>
          <a:off x="14554200" y="329565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37</xdr:row>
      <xdr:rowOff>0</xdr:rowOff>
    </xdr:from>
    <xdr:ext cx="209550" cy="295275"/>
    <xdr:sp macro="" textlink="">
      <xdr:nvSpPr>
        <xdr:cNvPr id="49" name="Shape 4">
          <a:extLst>
            <a:ext uri="{FF2B5EF4-FFF2-40B4-BE49-F238E27FC236}">
              <a16:creationId xmlns:a16="http://schemas.microsoft.com/office/drawing/2014/main" id="{70F88D12-83FE-4256-918F-2879FA64ECD2}"/>
            </a:ext>
          </a:extLst>
        </xdr:cNvPr>
        <xdr:cNvSpPr/>
      </xdr:nvSpPr>
      <xdr:spPr>
        <a:xfrm>
          <a:off x="14554200" y="329565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190500" cy="2952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EE957C33-A232-4585-80E8-ECC07713AC5B}"/>
            </a:ext>
          </a:extLst>
        </xdr:cNvPr>
        <xdr:cNvSpPr/>
      </xdr:nvSpPr>
      <xdr:spPr>
        <a:xfrm>
          <a:off x="14554200" y="40767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190500" cy="2952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9AD215C7-B061-4E27-8AA3-2666395FF122}"/>
            </a:ext>
          </a:extLst>
        </xdr:cNvPr>
        <xdr:cNvSpPr/>
      </xdr:nvSpPr>
      <xdr:spPr>
        <a:xfrm>
          <a:off x="14554200" y="40767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190500" cy="2952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425DB638-1785-4F11-A157-CAB2C78DE089}"/>
            </a:ext>
          </a:extLst>
        </xdr:cNvPr>
        <xdr:cNvSpPr/>
      </xdr:nvSpPr>
      <xdr:spPr>
        <a:xfrm>
          <a:off x="14554200" y="40767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209550" cy="295275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7618F1FF-A9BB-447D-86FD-482A8ED08678}"/>
            </a:ext>
          </a:extLst>
        </xdr:cNvPr>
        <xdr:cNvSpPr/>
      </xdr:nvSpPr>
      <xdr:spPr>
        <a:xfrm>
          <a:off x="14554200" y="40767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190500" cy="2952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456FF8F-AB0E-4113-8601-113705DF97B0}"/>
            </a:ext>
          </a:extLst>
        </xdr:cNvPr>
        <xdr:cNvSpPr/>
      </xdr:nvSpPr>
      <xdr:spPr>
        <a:xfrm>
          <a:off x="14554200" y="40767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190500" cy="2952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2DC83986-1D4E-4576-882D-F8BBE7956C60}"/>
            </a:ext>
          </a:extLst>
        </xdr:cNvPr>
        <xdr:cNvSpPr/>
      </xdr:nvSpPr>
      <xdr:spPr>
        <a:xfrm>
          <a:off x="14554200" y="40767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190500" cy="2952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FD0A37B2-74A4-4E8B-979C-35B64F61F0C3}"/>
            </a:ext>
          </a:extLst>
        </xdr:cNvPr>
        <xdr:cNvSpPr/>
      </xdr:nvSpPr>
      <xdr:spPr>
        <a:xfrm>
          <a:off x="14554200" y="40767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46</xdr:row>
      <xdr:rowOff>0</xdr:rowOff>
    </xdr:from>
    <xdr:ext cx="209550" cy="295275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1B30CB28-788A-402B-A9EC-B5F5E79A616E}"/>
            </a:ext>
          </a:extLst>
        </xdr:cNvPr>
        <xdr:cNvSpPr/>
      </xdr:nvSpPr>
      <xdr:spPr>
        <a:xfrm>
          <a:off x="14554200" y="40767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190500" cy="2952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5613FD42-D437-41C7-8281-8F0D49AE0123}"/>
            </a:ext>
          </a:extLst>
        </xdr:cNvPr>
        <xdr:cNvSpPr/>
      </xdr:nvSpPr>
      <xdr:spPr>
        <a:xfrm>
          <a:off x="14554200" y="4686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190500" cy="2952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2EE1088D-F43E-47C2-B6A4-BF1F3E52919F}"/>
            </a:ext>
          </a:extLst>
        </xdr:cNvPr>
        <xdr:cNvSpPr/>
      </xdr:nvSpPr>
      <xdr:spPr>
        <a:xfrm>
          <a:off x="14554200" y="4686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190500" cy="2952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5877D229-506A-4B62-B872-CF14665A936D}"/>
            </a:ext>
          </a:extLst>
        </xdr:cNvPr>
        <xdr:cNvSpPr/>
      </xdr:nvSpPr>
      <xdr:spPr>
        <a:xfrm>
          <a:off x="14554200" y="4686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209550" cy="295275"/>
    <xdr:sp macro="" textlink="">
      <xdr:nvSpPr>
        <xdr:cNvPr id="61" name="Shape 4">
          <a:extLst>
            <a:ext uri="{FF2B5EF4-FFF2-40B4-BE49-F238E27FC236}">
              <a16:creationId xmlns:a16="http://schemas.microsoft.com/office/drawing/2014/main" id="{22FECA1F-A34F-45AD-8841-975291715D42}"/>
            </a:ext>
          </a:extLst>
        </xdr:cNvPr>
        <xdr:cNvSpPr/>
      </xdr:nvSpPr>
      <xdr:spPr>
        <a:xfrm>
          <a:off x="14554200" y="46863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190500" cy="2952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5E2FB851-5E5D-4834-AA41-18EB236CB855}"/>
            </a:ext>
          </a:extLst>
        </xdr:cNvPr>
        <xdr:cNvSpPr/>
      </xdr:nvSpPr>
      <xdr:spPr>
        <a:xfrm>
          <a:off x="14554200" y="4686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190500" cy="2952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5D93BEBF-7749-426D-8363-AFFAAAC74FE1}"/>
            </a:ext>
          </a:extLst>
        </xdr:cNvPr>
        <xdr:cNvSpPr/>
      </xdr:nvSpPr>
      <xdr:spPr>
        <a:xfrm>
          <a:off x="14554200" y="4686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190500" cy="2952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BB4B0A12-F9B1-47EF-A375-57FE62D18DF9}"/>
            </a:ext>
          </a:extLst>
        </xdr:cNvPr>
        <xdr:cNvSpPr/>
      </xdr:nvSpPr>
      <xdr:spPr>
        <a:xfrm>
          <a:off x="14554200" y="4686300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52</xdr:row>
      <xdr:rowOff>0</xdr:rowOff>
    </xdr:from>
    <xdr:ext cx="209550" cy="295275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DA08DBD1-F1DC-4781-ACF8-76ECF2BA450D}"/>
            </a:ext>
          </a:extLst>
        </xdr:cNvPr>
        <xdr:cNvSpPr/>
      </xdr:nvSpPr>
      <xdr:spPr>
        <a:xfrm>
          <a:off x="14554200" y="4686300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760591B0-0F7E-4A35-B3F7-D8E3E4A14CC0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CE8BCBD-87BC-4410-A43B-3B8EA4CCDB34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CDC8985A-E5BA-4FFA-B84E-F070DFBB747A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209550" cy="295275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6D7E51D5-AEC2-4906-A638-B029BD6230CD}"/>
            </a:ext>
          </a:extLst>
        </xdr:cNvPr>
        <xdr:cNvSpPr/>
      </xdr:nvSpPr>
      <xdr:spPr>
        <a:xfrm>
          <a:off x="9077325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85D15FB4-5691-4D66-B453-B9A77B971E7E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92AEE4F1-1563-4734-8D8D-CED3DEC1925E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48EAC7A1-C56A-46AD-B3B3-31964554CE82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209550" cy="295275"/>
    <xdr:sp macro="" textlink="">
      <xdr:nvSpPr>
        <xdr:cNvPr id="73" name="Shape 4">
          <a:extLst>
            <a:ext uri="{FF2B5EF4-FFF2-40B4-BE49-F238E27FC236}">
              <a16:creationId xmlns:a16="http://schemas.microsoft.com/office/drawing/2014/main" id="{3C833FB0-013A-43CA-93B8-502E433461E6}"/>
            </a:ext>
          </a:extLst>
        </xdr:cNvPr>
        <xdr:cNvSpPr/>
      </xdr:nvSpPr>
      <xdr:spPr>
        <a:xfrm>
          <a:off x="9077325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EDF11D40-7630-4BF2-8FFD-AFFF0B1D5F32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F8E48651-DD7F-46D7-890E-DC52791BA695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C758DEAF-B49E-4EF4-8F7B-E726F9202F59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77" name="Shape 4">
          <a:extLst>
            <a:ext uri="{FF2B5EF4-FFF2-40B4-BE49-F238E27FC236}">
              <a16:creationId xmlns:a16="http://schemas.microsoft.com/office/drawing/2014/main" id="{774C839E-A379-4F9D-BEEC-F2C623F9C111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B328D2EA-58D6-4161-8BA8-F2938D4774DB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605684B-AF4D-4242-9BD1-E2EA9AD5C6BA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F8072EEF-EC16-40F2-BCE9-C9432A31CAF9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2AF97D51-3367-4335-81B8-8433748E92F0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5F830B6C-F94B-45DE-AB1C-A4F823AC1A1B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6AC71162-5DE6-4C31-8139-2AA863366A2B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C1765E79-4AC0-416B-845D-FF741752BA05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D006E515-41AD-40AF-B9CF-76A756048810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EF5A6E69-F96E-470F-A779-EC25F2573555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20D8F758-E953-4390-80CA-EC3EC0AC6C30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ED179EC1-58D0-4BD1-88C9-C111C3C7C8D0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89" name="Shape 4">
          <a:extLst>
            <a:ext uri="{FF2B5EF4-FFF2-40B4-BE49-F238E27FC236}">
              <a16:creationId xmlns:a16="http://schemas.microsoft.com/office/drawing/2014/main" id="{0666D0E3-F461-454E-9022-6AC125762A02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DB5BCBD-014F-4894-B52B-D20059FE0A4E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72072384-6A8B-49ED-998B-9836F149E02B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BBBF93CF-2896-4608-B87C-CD1C6DCFA357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21EDBB14-81D2-4942-9289-53EF3516800B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4190676-5F2E-4032-B243-88590A554C9B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E5269DB1-B790-42C5-B6F7-CAD92288734F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DF3BEF61-204C-45E4-A95E-A52F2F357406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BA130EC5-7010-44AD-9635-38156408D73F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411251E8-45AA-491A-99D8-52C4994AFD6C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EBCC2FF0-D383-46D6-AEA7-3041754B5EE9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4A3C26B2-FCAE-4757-8D96-1C2CEACADC4F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0BB6E292-5B37-4061-8098-587F4EB5285B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465B8A7F-9B15-4D0F-8E1F-F47275EDED00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13E42B73-317E-4450-875B-E4EAA96162DE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C042A2E2-4517-4CDB-9E48-369B1543E3B6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EB9A19B2-E665-4BAC-86A8-42C5E1ED9C88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842C0CF1-9E51-42D4-B054-A580E463B875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F4D76E35-E4DA-4A19-AA14-7315C7333A3F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70605F2C-1495-4606-BAFD-FFB2F00A7BFD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209550" cy="295275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3910AA1B-6EA3-4BC4-8039-BD587081256D}"/>
            </a:ext>
          </a:extLst>
        </xdr:cNvPr>
        <xdr:cNvSpPr/>
      </xdr:nvSpPr>
      <xdr:spPr>
        <a:xfrm>
          <a:off x="14554200" y="1339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4775BE3B-60AB-4E68-B8FA-74ACBEB02AD8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8</xdr:col>
      <xdr:colOff>0</xdr:colOff>
      <xdr:row>15</xdr:row>
      <xdr:rowOff>0</xdr:rowOff>
    </xdr:from>
    <xdr:ext cx="190500" cy="2952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8E46666-4906-42F9-9F85-5880FD0AB844}"/>
            </a:ext>
          </a:extLst>
        </xdr:cNvPr>
        <xdr:cNvSpPr/>
      </xdr:nvSpPr>
      <xdr:spPr>
        <a:xfrm>
          <a:off x="14554200" y="1339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BAEA3771-8610-4D7C-B1F0-7CB4E344A2D4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A183BC0D-3E9C-4000-B408-0D6F1DCA9D49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A1D9D071-99DE-4D92-87B4-02DF8453DC0B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209550" cy="295275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0CC12370-CCC9-44C5-9EC2-36DF270A14A3}"/>
            </a:ext>
          </a:extLst>
        </xdr:cNvPr>
        <xdr:cNvSpPr/>
      </xdr:nvSpPr>
      <xdr:spPr>
        <a:xfrm>
          <a:off x="9077325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8671F516-7E4F-49C2-AE16-D91218A7DF13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697E2E99-2514-4561-90CB-9F6738594CA9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1E69F239-4CF7-4671-981E-9DAFA7A593B9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209550" cy="295275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715D1805-272C-4487-927E-D281AEF66016}"/>
            </a:ext>
          </a:extLst>
        </xdr:cNvPr>
        <xdr:cNvSpPr/>
      </xdr:nvSpPr>
      <xdr:spPr>
        <a:xfrm>
          <a:off x="9077325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190500" cy="2952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4D3EB416-DE65-4376-B1E8-7D895788965B}"/>
            </a:ext>
          </a:extLst>
        </xdr:cNvPr>
        <xdr:cNvSpPr/>
      </xdr:nvSpPr>
      <xdr:spPr>
        <a:xfrm>
          <a:off x="254317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190500" cy="2952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DB74FB8E-023D-4490-B3AB-0BBD83FAAEEB}"/>
            </a:ext>
          </a:extLst>
        </xdr:cNvPr>
        <xdr:cNvSpPr/>
      </xdr:nvSpPr>
      <xdr:spPr>
        <a:xfrm>
          <a:off x="254317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190500" cy="2952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1599274D-A276-4DB0-ABC7-A8AF41F7CAED}"/>
            </a:ext>
          </a:extLst>
        </xdr:cNvPr>
        <xdr:cNvSpPr/>
      </xdr:nvSpPr>
      <xdr:spPr>
        <a:xfrm>
          <a:off x="254317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209550" cy="2952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D0EA527A-73C3-4616-B280-297EB22CEAB6}"/>
            </a:ext>
          </a:extLst>
        </xdr:cNvPr>
        <xdr:cNvSpPr/>
      </xdr:nvSpPr>
      <xdr:spPr>
        <a:xfrm>
          <a:off x="25431750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190500" cy="2952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ABC20210-676A-4F50-87D7-88FD5D19BB41}"/>
            </a:ext>
          </a:extLst>
        </xdr:cNvPr>
        <xdr:cNvSpPr/>
      </xdr:nvSpPr>
      <xdr:spPr>
        <a:xfrm>
          <a:off x="254317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190500" cy="2952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688BAFFC-EF67-4CD5-A671-AC622382F513}"/>
            </a:ext>
          </a:extLst>
        </xdr:cNvPr>
        <xdr:cNvSpPr/>
      </xdr:nvSpPr>
      <xdr:spPr>
        <a:xfrm>
          <a:off x="254317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190500" cy="2952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38A449A-18EB-4F76-A52D-1E462D2662A9}"/>
            </a:ext>
          </a:extLst>
        </xdr:cNvPr>
        <xdr:cNvSpPr/>
      </xdr:nvSpPr>
      <xdr:spPr>
        <a:xfrm>
          <a:off x="254317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30</xdr:row>
      <xdr:rowOff>0</xdr:rowOff>
    </xdr:from>
    <xdr:ext cx="209550" cy="295275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72A54E16-7D6B-42A7-B3B6-280503C48F33}"/>
            </a:ext>
          </a:extLst>
        </xdr:cNvPr>
        <xdr:cNvSpPr/>
      </xdr:nvSpPr>
      <xdr:spPr>
        <a:xfrm>
          <a:off x="25431750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190500" cy="2952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F63BAB38-9531-49E2-BEF8-455B2D224C5B}"/>
            </a:ext>
          </a:extLst>
        </xdr:cNvPr>
        <xdr:cNvSpPr/>
      </xdr:nvSpPr>
      <xdr:spPr>
        <a:xfrm>
          <a:off x="254317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190500" cy="2952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AE7B5A6A-7141-41E4-AC86-E3FC2BF38ADD}"/>
            </a:ext>
          </a:extLst>
        </xdr:cNvPr>
        <xdr:cNvSpPr/>
      </xdr:nvSpPr>
      <xdr:spPr>
        <a:xfrm>
          <a:off x="254317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190500" cy="2952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AAFA164A-ED81-4976-9B27-F2DFCC272D1A}"/>
            </a:ext>
          </a:extLst>
        </xdr:cNvPr>
        <xdr:cNvSpPr/>
      </xdr:nvSpPr>
      <xdr:spPr>
        <a:xfrm>
          <a:off x="254317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209550" cy="295275"/>
    <xdr:sp macro="" textlink="">
      <xdr:nvSpPr>
        <xdr:cNvPr id="132" name="Shape 4">
          <a:extLst>
            <a:ext uri="{FF2B5EF4-FFF2-40B4-BE49-F238E27FC236}">
              <a16:creationId xmlns:a16="http://schemas.microsoft.com/office/drawing/2014/main" id="{136F730A-F43E-4DAC-9513-80A3142E246A}"/>
            </a:ext>
          </a:extLst>
        </xdr:cNvPr>
        <xdr:cNvSpPr/>
      </xdr:nvSpPr>
      <xdr:spPr>
        <a:xfrm>
          <a:off x="25431750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190500" cy="2952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CAA9930-7E26-4694-9D83-D02B116E00F9}"/>
            </a:ext>
          </a:extLst>
        </xdr:cNvPr>
        <xdr:cNvSpPr/>
      </xdr:nvSpPr>
      <xdr:spPr>
        <a:xfrm>
          <a:off x="254317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190500" cy="2952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D23C551C-2202-47E9-AFF2-E6008A896A86}"/>
            </a:ext>
          </a:extLst>
        </xdr:cNvPr>
        <xdr:cNvSpPr/>
      </xdr:nvSpPr>
      <xdr:spPr>
        <a:xfrm>
          <a:off x="254317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190500" cy="2952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63795A2C-8B74-41ED-80CD-946969240DE1}"/>
            </a:ext>
          </a:extLst>
        </xdr:cNvPr>
        <xdr:cNvSpPr/>
      </xdr:nvSpPr>
      <xdr:spPr>
        <a:xfrm>
          <a:off x="254317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9</xdr:row>
      <xdr:rowOff>0</xdr:rowOff>
    </xdr:from>
    <xdr:ext cx="209550" cy="29527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814C875D-9ABC-4FBE-A3E4-720CB818C330}"/>
            </a:ext>
          </a:extLst>
        </xdr:cNvPr>
        <xdr:cNvSpPr/>
      </xdr:nvSpPr>
      <xdr:spPr>
        <a:xfrm>
          <a:off x="25431750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190500" cy="2952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41D2F609-4873-4A71-B9D0-383A4C643C8D}"/>
            </a:ext>
          </a:extLst>
        </xdr:cNvPr>
        <xdr:cNvSpPr/>
      </xdr:nvSpPr>
      <xdr:spPr>
        <a:xfrm>
          <a:off x="254317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190500" cy="2952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A115D25C-EB00-4550-9B33-3FA7C9CDA1EB}"/>
            </a:ext>
          </a:extLst>
        </xdr:cNvPr>
        <xdr:cNvSpPr/>
      </xdr:nvSpPr>
      <xdr:spPr>
        <a:xfrm>
          <a:off x="254317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190500" cy="2952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C46BF664-BAB9-4B1A-B958-B2C868C81570}"/>
            </a:ext>
          </a:extLst>
        </xdr:cNvPr>
        <xdr:cNvSpPr/>
      </xdr:nvSpPr>
      <xdr:spPr>
        <a:xfrm>
          <a:off x="254317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209550" cy="295275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87214C97-3A93-4592-8C03-535CF320C50F}"/>
            </a:ext>
          </a:extLst>
        </xdr:cNvPr>
        <xdr:cNvSpPr/>
      </xdr:nvSpPr>
      <xdr:spPr>
        <a:xfrm>
          <a:off x="25431750" y="288988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190500" cy="2952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348148DD-37EF-4E66-BCC3-DDE60BF695E0}"/>
            </a:ext>
          </a:extLst>
        </xdr:cNvPr>
        <xdr:cNvSpPr/>
      </xdr:nvSpPr>
      <xdr:spPr>
        <a:xfrm>
          <a:off x="254317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190500" cy="2952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93296941-F773-4A54-B6BB-1F7BBB8B780C}"/>
            </a:ext>
          </a:extLst>
        </xdr:cNvPr>
        <xdr:cNvSpPr/>
      </xdr:nvSpPr>
      <xdr:spPr>
        <a:xfrm>
          <a:off x="254317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190500" cy="2952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1F5188FC-0152-4CBC-9B83-84B229736E86}"/>
            </a:ext>
          </a:extLst>
        </xdr:cNvPr>
        <xdr:cNvSpPr/>
      </xdr:nvSpPr>
      <xdr:spPr>
        <a:xfrm>
          <a:off x="254317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33</xdr:row>
      <xdr:rowOff>0</xdr:rowOff>
    </xdr:from>
    <xdr:ext cx="209550" cy="295275"/>
    <xdr:sp macro="" textlink="">
      <xdr:nvSpPr>
        <xdr:cNvPr id="144" name="Shape 4">
          <a:extLst>
            <a:ext uri="{FF2B5EF4-FFF2-40B4-BE49-F238E27FC236}">
              <a16:creationId xmlns:a16="http://schemas.microsoft.com/office/drawing/2014/main" id="{693B2913-F0FD-4913-A537-3E867FF421EF}"/>
            </a:ext>
          </a:extLst>
        </xdr:cNvPr>
        <xdr:cNvSpPr/>
      </xdr:nvSpPr>
      <xdr:spPr>
        <a:xfrm>
          <a:off x="25431750" y="288988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190500" cy="2952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8C97A661-8D5D-494E-A5D2-2ED7CE01F8C9}"/>
            </a:ext>
          </a:extLst>
        </xdr:cNvPr>
        <xdr:cNvSpPr/>
      </xdr:nvSpPr>
      <xdr:spPr>
        <a:xfrm>
          <a:off x="254317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190500" cy="2952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FD14E4CA-5C19-4F85-951A-21308E79F439}"/>
            </a:ext>
          </a:extLst>
        </xdr:cNvPr>
        <xdr:cNvSpPr/>
      </xdr:nvSpPr>
      <xdr:spPr>
        <a:xfrm>
          <a:off x="254317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190500" cy="2952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E4C42BCC-1676-47F1-8D30-A4E3BE54C87E}"/>
            </a:ext>
          </a:extLst>
        </xdr:cNvPr>
        <xdr:cNvSpPr/>
      </xdr:nvSpPr>
      <xdr:spPr>
        <a:xfrm>
          <a:off x="254317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209550" cy="295275"/>
    <xdr:sp macro="" textlink="">
      <xdr:nvSpPr>
        <xdr:cNvPr id="148" name="Shape 4">
          <a:extLst>
            <a:ext uri="{FF2B5EF4-FFF2-40B4-BE49-F238E27FC236}">
              <a16:creationId xmlns:a16="http://schemas.microsoft.com/office/drawing/2014/main" id="{2A40078D-F55B-45DD-8284-9559F6824EFD}"/>
            </a:ext>
          </a:extLst>
        </xdr:cNvPr>
        <xdr:cNvSpPr/>
      </xdr:nvSpPr>
      <xdr:spPr>
        <a:xfrm>
          <a:off x="25431750" y="958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190500" cy="2952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9C1134FA-D750-485B-8BF2-1E5EB36F6BFA}"/>
            </a:ext>
          </a:extLst>
        </xdr:cNvPr>
        <xdr:cNvSpPr/>
      </xdr:nvSpPr>
      <xdr:spPr>
        <a:xfrm>
          <a:off x="254317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190500" cy="2952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CB06B4E9-9498-49C2-8627-862932F61226}"/>
            </a:ext>
          </a:extLst>
        </xdr:cNvPr>
        <xdr:cNvSpPr/>
      </xdr:nvSpPr>
      <xdr:spPr>
        <a:xfrm>
          <a:off x="254317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190500" cy="2952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3A59FA0D-EB83-4976-8BC3-395743596109}"/>
            </a:ext>
          </a:extLst>
        </xdr:cNvPr>
        <xdr:cNvSpPr/>
      </xdr:nvSpPr>
      <xdr:spPr>
        <a:xfrm>
          <a:off x="254317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0</xdr:colOff>
      <xdr:row>11</xdr:row>
      <xdr:rowOff>0</xdr:rowOff>
    </xdr:from>
    <xdr:ext cx="209550" cy="295275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E824CEF3-AF93-4F9A-BA29-8CC5CDB1F55A}"/>
            </a:ext>
          </a:extLst>
        </xdr:cNvPr>
        <xdr:cNvSpPr/>
      </xdr:nvSpPr>
      <xdr:spPr>
        <a:xfrm>
          <a:off x="25431750" y="958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F0C72E61-9250-4DAE-B863-6C1278C193FD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B78971A0-380F-4C23-930E-D8D9BE30A440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6A7239D4-1E33-4579-B13B-E91248635BBD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209550" cy="295275"/>
    <xdr:sp macro="" textlink="">
      <xdr:nvSpPr>
        <xdr:cNvPr id="156" name="Shape 4">
          <a:extLst>
            <a:ext uri="{FF2B5EF4-FFF2-40B4-BE49-F238E27FC236}">
              <a16:creationId xmlns:a16="http://schemas.microsoft.com/office/drawing/2014/main" id="{34C90013-2334-4D90-90E5-F269F3A21A02}"/>
            </a:ext>
          </a:extLst>
        </xdr:cNvPr>
        <xdr:cNvSpPr/>
      </xdr:nvSpPr>
      <xdr:spPr>
        <a:xfrm>
          <a:off x="9077325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B0667B7E-B84D-4480-970C-16165BF6733C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6880B6CF-9D60-42A2-A778-31F5D89F6E3C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190500" cy="2952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1850110C-8E81-4297-8C07-7FF29C0A96A9}"/>
            </a:ext>
          </a:extLst>
        </xdr:cNvPr>
        <xdr:cNvSpPr/>
      </xdr:nvSpPr>
      <xdr:spPr>
        <a:xfrm>
          <a:off x="9077325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209550" cy="295275"/>
    <xdr:sp macro="" textlink="">
      <xdr:nvSpPr>
        <xdr:cNvPr id="160" name="Shape 4">
          <a:extLst>
            <a:ext uri="{FF2B5EF4-FFF2-40B4-BE49-F238E27FC236}">
              <a16:creationId xmlns:a16="http://schemas.microsoft.com/office/drawing/2014/main" id="{24D6357C-FB19-4CEE-A83F-9B64F4AD21A5}"/>
            </a:ext>
          </a:extLst>
        </xdr:cNvPr>
        <xdr:cNvSpPr/>
      </xdr:nvSpPr>
      <xdr:spPr>
        <a:xfrm>
          <a:off x="9077325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D9C96F4F-CD6F-4CD1-8BDF-FF5CEC533301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FECD8ABE-E5B7-4804-A13D-242BA5D98708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BCCFA900-94DC-4819-8E59-451579D3BE18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209550" cy="295275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1F6B36DC-0032-4DDF-AABD-D78BDD7F77FF}"/>
            </a:ext>
          </a:extLst>
        </xdr:cNvPr>
        <xdr:cNvSpPr/>
      </xdr:nvSpPr>
      <xdr:spPr>
        <a:xfrm>
          <a:off x="9077325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53E03BA7-CEB8-45E5-8EAF-A86AB86679C9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FBC6A35E-150F-45CC-8FA2-8065BF86DA1A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190500" cy="2952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DF635FF5-054B-4A17-9F7D-C2A228ADDD0E}"/>
            </a:ext>
          </a:extLst>
        </xdr:cNvPr>
        <xdr:cNvSpPr/>
      </xdr:nvSpPr>
      <xdr:spPr>
        <a:xfrm>
          <a:off x="9077325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9</xdr:row>
      <xdr:rowOff>0</xdr:rowOff>
    </xdr:from>
    <xdr:ext cx="209550" cy="295275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EB43C53D-6743-4B2A-825D-ECA639E631E9}"/>
            </a:ext>
          </a:extLst>
        </xdr:cNvPr>
        <xdr:cNvSpPr/>
      </xdr:nvSpPr>
      <xdr:spPr>
        <a:xfrm>
          <a:off x="9077325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190500" cy="2952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16EC159E-D641-4E70-951E-FB01A77E824B}"/>
            </a:ext>
          </a:extLst>
        </xdr:cNvPr>
        <xdr:cNvSpPr/>
      </xdr:nvSpPr>
      <xdr:spPr>
        <a:xfrm>
          <a:off x="9077325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190500" cy="2952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E97D195A-3CE6-403E-8815-8704E8AE1250}"/>
            </a:ext>
          </a:extLst>
        </xdr:cNvPr>
        <xdr:cNvSpPr/>
      </xdr:nvSpPr>
      <xdr:spPr>
        <a:xfrm>
          <a:off x="9077325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190500" cy="2952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ED07645F-4CA3-459F-BC5E-4B3D45CE3200}"/>
            </a:ext>
          </a:extLst>
        </xdr:cNvPr>
        <xdr:cNvSpPr/>
      </xdr:nvSpPr>
      <xdr:spPr>
        <a:xfrm>
          <a:off x="9077325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209550" cy="295275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id="{219B1DA1-9967-44B8-8958-A811E3DCF40A}"/>
            </a:ext>
          </a:extLst>
        </xdr:cNvPr>
        <xdr:cNvSpPr/>
      </xdr:nvSpPr>
      <xdr:spPr>
        <a:xfrm>
          <a:off x="9077325" y="288988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190500" cy="2952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DC83B66-77C8-4C55-8A03-48E8960FD7EE}"/>
            </a:ext>
          </a:extLst>
        </xdr:cNvPr>
        <xdr:cNvSpPr/>
      </xdr:nvSpPr>
      <xdr:spPr>
        <a:xfrm>
          <a:off x="9077325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190500" cy="2952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BCCD81DE-DEE5-42E3-8EC2-43E342511DB0}"/>
            </a:ext>
          </a:extLst>
        </xdr:cNvPr>
        <xdr:cNvSpPr/>
      </xdr:nvSpPr>
      <xdr:spPr>
        <a:xfrm>
          <a:off x="9077325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190500" cy="2952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A3F86CAD-4D7C-4979-8314-FA332825EC6D}"/>
            </a:ext>
          </a:extLst>
        </xdr:cNvPr>
        <xdr:cNvSpPr/>
      </xdr:nvSpPr>
      <xdr:spPr>
        <a:xfrm>
          <a:off x="9077325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209550" cy="295275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B4DC2B90-5AC5-420C-90D7-FD2961A68885}"/>
            </a:ext>
          </a:extLst>
        </xdr:cNvPr>
        <xdr:cNvSpPr/>
      </xdr:nvSpPr>
      <xdr:spPr>
        <a:xfrm>
          <a:off x="9077325" y="288988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190500" cy="2952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8B50D3C4-FE71-41AD-A7BB-B87F1DFE7ECC}"/>
            </a:ext>
          </a:extLst>
        </xdr:cNvPr>
        <xdr:cNvSpPr/>
      </xdr:nvSpPr>
      <xdr:spPr>
        <a:xfrm>
          <a:off x="9077325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190500" cy="2952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D4CB366F-0AF9-4747-9268-8D528E061634}"/>
            </a:ext>
          </a:extLst>
        </xdr:cNvPr>
        <xdr:cNvSpPr/>
      </xdr:nvSpPr>
      <xdr:spPr>
        <a:xfrm>
          <a:off x="9077325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190500" cy="2952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53D9A4DC-9859-4593-9CF9-6E191C5A42AE}"/>
            </a:ext>
          </a:extLst>
        </xdr:cNvPr>
        <xdr:cNvSpPr/>
      </xdr:nvSpPr>
      <xdr:spPr>
        <a:xfrm>
          <a:off x="9077325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209550" cy="29527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683986B5-8674-41F4-A325-8B147D7AF9E7}"/>
            </a:ext>
          </a:extLst>
        </xdr:cNvPr>
        <xdr:cNvSpPr/>
      </xdr:nvSpPr>
      <xdr:spPr>
        <a:xfrm>
          <a:off x="9077325" y="958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190500" cy="2952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17C93259-08A2-45AA-BA75-074F7EDEC69A}"/>
            </a:ext>
          </a:extLst>
        </xdr:cNvPr>
        <xdr:cNvSpPr/>
      </xdr:nvSpPr>
      <xdr:spPr>
        <a:xfrm>
          <a:off x="9077325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190500" cy="2952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9B93B369-F2EF-4F0D-BC1A-C949C23A1250}"/>
            </a:ext>
          </a:extLst>
        </xdr:cNvPr>
        <xdr:cNvSpPr/>
      </xdr:nvSpPr>
      <xdr:spPr>
        <a:xfrm>
          <a:off x="9077325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0</xdr:colOff>
      <xdr:row>11</xdr:row>
      <xdr:rowOff>0</xdr:rowOff>
    </xdr:from>
    <xdr:ext cx="190500" cy="2952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610928EE-700B-41AE-B716-658FA5679523}"/>
            </a:ext>
          </a:extLst>
        </xdr:cNvPr>
        <xdr:cNvSpPr/>
      </xdr:nvSpPr>
      <xdr:spPr>
        <a:xfrm>
          <a:off x="9077325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190500" cy="2952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228420DD-49B4-4929-8B82-547ED71DA004}"/>
            </a:ext>
          </a:extLst>
        </xdr:cNvPr>
        <xdr:cNvSpPr/>
      </xdr:nvSpPr>
      <xdr:spPr>
        <a:xfrm>
          <a:off x="131254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190500" cy="2952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94209722-BC3C-4BB8-8002-0979EE6370B9}"/>
            </a:ext>
          </a:extLst>
        </xdr:cNvPr>
        <xdr:cNvSpPr/>
      </xdr:nvSpPr>
      <xdr:spPr>
        <a:xfrm>
          <a:off x="131254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190500" cy="2952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1DBAC0C1-7935-4BDF-876F-208816311411}"/>
            </a:ext>
          </a:extLst>
        </xdr:cNvPr>
        <xdr:cNvSpPr/>
      </xdr:nvSpPr>
      <xdr:spPr>
        <a:xfrm>
          <a:off x="131254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209550" cy="295275"/>
    <xdr:sp macro="" textlink="">
      <xdr:nvSpPr>
        <xdr:cNvPr id="187" name="Shape 4">
          <a:extLst>
            <a:ext uri="{FF2B5EF4-FFF2-40B4-BE49-F238E27FC236}">
              <a16:creationId xmlns:a16="http://schemas.microsoft.com/office/drawing/2014/main" id="{8D6271AB-F726-4881-9CAD-E7FC513790A6}"/>
            </a:ext>
          </a:extLst>
        </xdr:cNvPr>
        <xdr:cNvSpPr/>
      </xdr:nvSpPr>
      <xdr:spPr>
        <a:xfrm>
          <a:off x="13125450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190500" cy="2952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5B2EC178-13CC-4B78-96CC-1946DF0FB271}"/>
            </a:ext>
          </a:extLst>
        </xdr:cNvPr>
        <xdr:cNvSpPr/>
      </xdr:nvSpPr>
      <xdr:spPr>
        <a:xfrm>
          <a:off x="131254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190500" cy="2952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717FE089-1393-497A-883B-D6E5169A1659}"/>
            </a:ext>
          </a:extLst>
        </xdr:cNvPr>
        <xdr:cNvSpPr/>
      </xdr:nvSpPr>
      <xdr:spPr>
        <a:xfrm>
          <a:off x="131254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190500" cy="2952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89AE269-1072-4FBF-8CE8-5AB2D4910B9D}"/>
            </a:ext>
          </a:extLst>
        </xdr:cNvPr>
        <xdr:cNvSpPr/>
      </xdr:nvSpPr>
      <xdr:spPr>
        <a:xfrm>
          <a:off x="13125450" y="264223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30</xdr:row>
      <xdr:rowOff>0</xdr:rowOff>
    </xdr:from>
    <xdr:ext cx="209550" cy="295275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A62ACE6D-1E65-408E-A5FB-D21C40623CB0}"/>
            </a:ext>
          </a:extLst>
        </xdr:cNvPr>
        <xdr:cNvSpPr/>
      </xdr:nvSpPr>
      <xdr:spPr>
        <a:xfrm>
          <a:off x="13125450" y="264223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190500" cy="2952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38078B6B-8501-4E69-AE8D-BA5EF1E06C06}"/>
            </a:ext>
          </a:extLst>
        </xdr:cNvPr>
        <xdr:cNvSpPr/>
      </xdr:nvSpPr>
      <xdr:spPr>
        <a:xfrm>
          <a:off x="131254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190500" cy="2952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8E29DDA7-B3EE-4849-BEFA-F29E20B2580C}"/>
            </a:ext>
          </a:extLst>
        </xdr:cNvPr>
        <xdr:cNvSpPr/>
      </xdr:nvSpPr>
      <xdr:spPr>
        <a:xfrm>
          <a:off x="131254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190500" cy="2952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F157CF53-E22D-4AB2-8B20-99D1D2AFC323}"/>
            </a:ext>
          </a:extLst>
        </xdr:cNvPr>
        <xdr:cNvSpPr/>
      </xdr:nvSpPr>
      <xdr:spPr>
        <a:xfrm>
          <a:off x="131254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209550" cy="295275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CCE3F041-AAE2-4357-851A-98BBA7E59DA6}"/>
            </a:ext>
          </a:extLst>
        </xdr:cNvPr>
        <xdr:cNvSpPr/>
      </xdr:nvSpPr>
      <xdr:spPr>
        <a:xfrm>
          <a:off x="13125450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190500" cy="2952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3013AB6B-58E9-4893-831B-B5D391A23FC2}"/>
            </a:ext>
          </a:extLst>
        </xdr:cNvPr>
        <xdr:cNvSpPr/>
      </xdr:nvSpPr>
      <xdr:spPr>
        <a:xfrm>
          <a:off x="131254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190500" cy="2952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AC5DC130-F8AB-4DC7-B61E-83F0B8F231F1}"/>
            </a:ext>
          </a:extLst>
        </xdr:cNvPr>
        <xdr:cNvSpPr/>
      </xdr:nvSpPr>
      <xdr:spPr>
        <a:xfrm>
          <a:off x="131254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190500" cy="2952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87A30D07-FDBF-42E4-BFBF-5BE540D2DD4D}"/>
            </a:ext>
          </a:extLst>
        </xdr:cNvPr>
        <xdr:cNvSpPr/>
      </xdr:nvSpPr>
      <xdr:spPr>
        <a:xfrm>
          <a:off x="13125450" y="7677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9</xdr:row>
      <xdr:rowOff>0</xdr:rowOff>
    </xdr:from>
    <xdr:ext cx="209550" cy="295275"/>
    <xdr:sp macro="" textlink="">
      <xdr:nvSpPr>
        <xdr:cNvPr id="199" name="Shape 4">
          <a:extLst>
            <a:ext uri="{FF2B5EF4-FFF2-40B4-BE49-F238E27FC236}">
              <a16:creationId xmlns:a16="http://schemas.microsoft.com/office/drawing/2014/main" id="{6929AC08-8D75-44EC-BDAC-C555BA48F392}"/>
            </a:ext>
          </a:extLst>
        </xdr:cNvPr>
        <xdr:cNvSpPr/>
      </xdr:nvSpPr>
      <xdr:spPr>
        <a:xfrm>
          <a:off x="13125450" y="7677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190500" cy="2952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4FD0F920-F4CC-450D-8541-D8B0492D1216}"/>
            </a:ext>
          </a:extLst>
        </xdr:cNvPr>
        <xdr:cNvSpPr/>
      </xdr:nvSpPr>
      <xdr:spPr>
        <a:xfrm>
          <a:off x="131254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190500" cy="2952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1C3CFB7E-F363-49CC-9083-8AEFEBB41C1F}"/>
            </a:ext>
          </a:extLst>
        </xdr:cNvPr>
        <xdr:cNvSpPr/>
      </xdr:nvSpPr>
      <xdr:spPr>
        <a:xfrm>
          <a:off x="131254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190500" cy="2952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D4980EEA-465C-4EE3-BD5E-E67D1D7A22A3}"/>
            </a:ext>
          </a:extLst>
        </xdr:cNvPr>
        <xdr:cNvSpPr/>
      </xdr:nvSpPr>
      <xdr:spPr>
        <a:xfrm>
          <a:off x="131254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209550" cy="295275"/>
    <xdr:sp macro="" textlink="">
      <xdr:nvSpPr>
        <xdr:cNvPr id="203" name="Shape 4">
          <a:extLst>
            <a:ext uri="{FF2B5EF4-FFF2-40B4-BE49-F238E27FC236}">
              <a16:creationId xmlns:a16="http://schemas.microsoft.com/office/drawing/2014/main" id="{C2F94373-7600-43FB-B8E5-9B12A0F7F9E5}"/>
            </a:ext>
          </a:extLst>
        </xdr:cNvPr>
        <xdr:cNvSpPr/>
      </xdr:nvSpPr>
      <xdr:spPr>
        <a:xfrm>
          <a:off x="13125450" y="288988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190500" cy="2952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603D494E-94B7-4311-A12A-782098C4B8C0}"/>
            </a:ext>
          </a:extLst>
        </xdr:cNvPr>
        <xdr:cNvSpPr/>
      </xdr:nvSpPr>
      <xdr:spPr>
        <a:xfrm>
          <a:off x="131254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190500" cy="2952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21C75DC2-D1F2-44DF-8400-5DA61E474330}"/>
            </a:ext>
          </a:extLst>
        </xdr:cNvPr>
        <xdr:cNvSpPr/>
      </xdr:nvSpPr>
      <xdr:spPr>
        <a:xfrm>
          <a:off x="131254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190500" cy="2952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2615BD21-2E0F-4019-91DC-BA3E9B5B0CB5}"/>
            </a:ext>
          </a:extLst>
        </xdr:cNvPr>
        <xdr:cNvSpPr/>
      </xdr:nvSpPr>
      <xdr:spPr>
        <a:xfrm>
          <a:off x="13125450" y="288988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33</xdr:row>
      <xdr:rowOff>0</xdr:rowOff>
    </xdr:from>
    <xdr:ext cx="209550" cy="295275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256A70AF-1CD5-4E71-A344-6E5E72630C36}"/>
            </a:ext>
          </a:extLst>
        </xdr:cNvPr>
        <xdr:cNvSpPr/>
      </xdr:nvSpPr>
      <xdr:spPr>
        <a:xfrm>
          <a:off x="13125450" y="288988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190500" cy="2952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9816593C-EB35-4AB4-9ED1-22537E4C3720}"/>
            </a:ext>
          </a:extLst>
        </xdr:cNvPr>
        <xdr:cNvSpPr/>
      </xdr:nvSpPr>
      <xdr:spPr>
        <a:xfrm>
          <a:off x="131254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190500" cy="2952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5FA9E030-57BD-42FB-91D1-0A1F077C3C62}"/>
            </a:ext>
          </a:extLst>
        </xdr:cNvPr>
        <xdr:cNvSpPr/>
      </xdr:nvSpPr>
      <xdr:spPr>
        <a:xfrm>
          <a:off x="131254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190500" cy="2952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252C2350-E805-4AFF-AD35-6062BB8ABAF4}"/>
            </a:ext>
          </a:extLst>
        </xdr:cNvPr>
        <xdr:cNvSpPr/>
      </xdr:nvSpPr>
      <xdr:spPr>
        <a:xfrm>
          <a:off x="131254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209550" cy="295275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976F6948-F0B8-463A-84BA-62432257B633}"/>
            </a:ext>
          </a:extLst>
        </xdr:cNvPr>
        <xdr:cNvSpPr/>
      </xdr:nvSpPr>
      <xdr:spPr>
        <a:xfrm>
          <a:off x="13125450" y="958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190500" cy="2952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FC115A4F-8E45-43FA-92AB-164828B4B231}"/>
            </a:ext>
          </a:extLst>
        </xdr:cNvPr>
        <xdr:cNvSpPr/>
      </xdr:nvSpPr>
      <xdr:spPr>
        <a:xfrm>
          <a:off x="131254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190500" cy="2952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A73A874A-3D81-4AF5-A655-FBD9D87E9759}"/>
            </a:ext>
          </a:extLst>
        </xdr:cNvPr>
        <xdr:cNvSpPr/>
      </xdr:nvSpPr>
      <xdr:spPr>
        <a:xfrm>
          <a:off x="131254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190500" cy="2952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CF28B38F-1097-40AA-9862-BE7A88407D71}"/>
            </a:ext>
          </a:extLst>
        </xdr:cNvPr>
        <xdr:cNvSpPr/>
      </xdr:nvSpPr>
      <xdr:spPr>
        <a:xfrm>
          <a:off x="13125450" y="9582150"/>
          <a:ext cx="19050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0</xdr:colOff>
      <xdr:row>11</xdr:row>
      <xdr:rowOff>0</xdr:rowOff>
    </xdr:from>
    <xdr:ext cx="209550" cy="295275"/>
    <xdr:sp macro="" textlink="">
      <xdr:nvSpPr>
        <xdr:cNvPr id="215" name="Shape 4">
          <a:extLst>
            <a:ext uri="{FF2B5EF4-FFF2-40B4-BE49-F238E27FC236}">
              <a16:creationId xmlns:a16="http://schemas.microsoft.com/office/drawing/2014/main" id="{BBEA130E-E59D-4EF1-A0D4-F164EE78D9B2}"/>
            </a:ext>
          </a:extLst>
        </xdr:cNvPr>
        <xdr:cNvSpPr/>
      </xdr:nvSpPr>
      <xdr:spPr>
        <a:xfrm>
          <a:off x="13125450" y="9582150"/>
          <a:ext cx="209550" cy="2952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Marche\FSC%20-%20Interventi%20Marche%2004%2008%202023_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Liguria\FSC%20-%20Interventi%20LIGURIA_v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-programmazioneunitaria/MonitoraggioBilancio/Monitoraggio/Contabilit&#224;/PSC/FSC%202021-2027/ACCORDO%20firmato/nota%20DPCOE%20integr%20CUP/tabella%20riepilogo%20Ve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Elenco per Accordo"/>
      <sheetName val="Consulta schede"/>
      <sheetName val="Inquadramento programmatico"/>
      <sheetName val="Anagrafica Enti"/>
      <sheetName val="Localizzazione"/>
      <sheetName val="Descrizione Interventi"/>
      <sheetName val="Cofinanziamento"/>
      <sheetName val="Crono"/>
    </sheetNames>
    <sheetDataSet>
      <sheetData sheetId="0"/>
      <sheetData sheetId="1"/>
      <sheetData sheetId="2"/>
      <sheetData sheetId="3"/>
      <sheetData sheetId="4">
        <row r="2">
          <cell r="A2" t="str">
            <v>FSCRI_RI_177</v>
          </cell>
        </row>
        <row r="3">
          <cell r="A3" t="str">
            <v>FSCRI_RI_180</v>
          </cell>
        </row>
        <row r="4">
          <cell r="A4" t="str">
            <v>FSCRI_RI_183</v>
          </cell>
        </row>
        <row r="5">
          <cell r="A5" t="str">
            <v>FSCRI_RI_184</v>
          </cell>
        </row>
        <row r="6">
          <cell r="A6" t="str">
            <v>FSCRI_RI_185</v>
          </cell>
        </row>
        <row r="7">
          <cell r="A7" t="str">
            <v>FSCRI_RI_186</v>
          </cell>
        </row>
        <row r="8">
          <cell r="A8" t="str">
            <v>FSCRI_RI_187</v>
          </cell>
        </row>
        <row r="9">
          <cell r="A9" t="str">
            <v>FSCRI_RI_189</v>
          </cell>
        </row>
        <row r="10">
          <cell r="A10" t="str">
            <v>FSCRI_RI_190</v>
          </cell>
        </row>
        <row r="11">
          <cell r="A11" t="str">
            <v>FSCRI_RI_191</v>
          </cell>
        </row>
        <row r="12">
          <cell r="A12" t="str">
            <v>FSCRI_RI_192</v>
          </cell>
        </row>
        <row r="13">
          <cell r="A13" t="str">
            <v>FSCRI_RI_194</v>
          </cell>
        </row>
        <row r="14">
          <cell r="A14" t="str">
            <v>FSCRI_RI_196</v>
          </cell>
        </row>
        <row r="15">
          <cell r="A15" t="str">
            <v>FSCRI_RI_197</v>
          </cell>
        </row>
        <row r="16">
          <cell r="A16" t="str">
            <v>FSCRI_RI_199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per Accordo"/>
      <sheetName val="Analisi"/>
      <sheetName val="Strumentale analisi"/>
      <sheetName val="Elenco per accordo strumentale"/>
      <sheetName val="Cruscotto"/>
      <sheetName val="Elenco"/>
      <sheetName val="Cover"/>
      <sheetName val="Consulta schede"/>
      <sheetName val="Anagrafica Enti"/>
      <sheetName val="Localizzazione"/>
      <sheetName val="Descrizione Interventi"/>
      <sheetName val="Cofinanziamento"/>
      <sheetName val="Inquadramento programmatico"/>
      <sheetName val="Cron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FSCRI_RI_266</v>
          </cell>
        </row>
        <row r="3">
          <cell r="A3" t="str">
            <v>FSCRI_RI_255</v>
          </cell>
        </row>
        <row r="4">
          <cell r="A4" t="str">
            <v>FSCRI_RI_245</v>
          </cell>
        </row>
        <row r="5">
          <cell r="A5" t="str">
            <v>FSCRI_RI_267</v>
          </cell>
        </row>
        <row r="6">
          <cell r="A6" t="str">
            <v>FSCRI_RI_259</v>
          </cell>
        </row>
        <row r="7">
          <cell r="A7" t="str">
            <v>FSCRI_RI_250</v>
          </cell>
        </row>
        <row r="8">
          <cell r="A8" t="str">
            <v>FSCRI_RI_270</v>
          </cell>
        </row>
        <row r="9">
          <cell r="A9" t="str">
            <v>FSCRI_RI_261</v>
          </cell>
        </row>
        <row r="10">
          <cell r="A10" t="str">
            <v>FSCRI_RI_260</v>
          </cell>
        </row>
        <row r="11">
          <cell r="A11" t="str">
            <v>FSCRI_RI_272</v>
          </cell>
        </row>
        <row r="12">
          <cell r="A12" t="str">
            <v>FSCRI_RI_263</v>
          </cell>
        </row>
        <row r="13">
          <cell r="A13" t="str">
            <v>FSCRI_RI_262</v>
          </cell>
        </row>
        <row r="14">
          <cell r="A14" t="str">
            <v>FSCRI_RI_275</v>
          </cell>
        </row>
        <row r="15">
          <cell r="A15" t="str">
            <v>FSCRI_RI_264</v>
          </cell>
        </row>
        <row r="16">
          <cell r="A16" t="str">
            <v>FSCRI_RI_265</v>
          </cell>
        </row>
        <row r="17">
          <cell r="A17" t="str">
            <v>FSCRI_RI_278</v>
          </cell>
        </row>
        <row r="18">
          <cell r="A18" t="str">
            <v>FSCRI_RI_273</v>
          </cell>
        </row>
        <row r="19">
          <cell r="A19" t="str">
            <v>FSCRI_RI_268</v>
          </cell>
        </row>
        <row r="20">
          <cell r="A20" t="str">
            <v>FSCRI_RI_279</v>
          </cell>
        </row>
        <row r="21">
          <cell r="A21" t="str">
            <v>FSCRI_RI_274</v>
          </cell>
        </row>
        <row r="22">
          <cell r="A22" t="str">
            <v>FSCRI_RI_269</v>
          </cell>
        </row>
        <row r="23">
          <cell r="A23" t="str">
            <v>FSCRI_RI_282</v>
          </cell>
        </row>
        <row r="24">
          <cell r="A24" t="str">
            <v>FSCRI_RI_276</v>
          </cell>
        </row>
        <row r="25">
          <cell r="A25" t="str">
            <v>FSCRI_RI_271</v>
          </cell>
        </row>
        <row r="26">
          <cell r="A26" t="str">
            <v>FSCRI_RI_283</v>
          </cell>
        </row>
        <row r="27">
          <cell r="A27" t="str">
            <v>FSCRI_RI_280</v>
          </cell>
        </row>
        <row r="28">
          <cell r="A28" t="str">
            <v>FSCRI_RI_277</v>
          </cell>
        </row>
        <row r="29">
          <cell r="A29" t="str">
            <v>FSCRI_RI_289</v>
          </cell>
        </row>
        <row r="30">
          <cell r="A30" t="str">
            <v>FSCRI_RI_284</v>
          </cell>
        </row>
        <row r="31">
          <cell r="A31" t="str">
            <v>FSCRI_RI_281</v>
          </cell>
        </row>
        <row r="32">
          <cell r="A32" t="str">
            <v>FSCRI_RI_293</v>
          </cell>
        </row>
        <row r="33">
          <cell r="A33" t="str">
            <v>FSCRI_RI_285</v>
          </cell>
        </row>
        <row r="34">
          <cell r="A34" t="str">
            <v>FSCRI_RI_290</v>
          </cell>
        </row>
        <row r="35">
          <cell r="A35" t="str">
            <v>FSCRI_RI_294</v>
          </cell>
        </row>
        <row r="36">
          <cell r="A36" t="str">
            <v>FSCRI_RI_286</v>
          </cell>
        </row>
        <row r="37">
          <cell r="A37" t="str">
            <v>FSCRI_RI_295</v>
          </cell>
        </row>
        <row r="38">
          <cell r="A38" t="str">
            <v>FSCRI_RI_303</v>
          </cell>
        </row>
        <row r="39">
          <cell r="A39" t="str">
            <v>FSCRI_RI_291</v>
          </cell>
        </row>
        <row r="40">
          <cell r="A40" t="str">
            <v>FSCRI_RI_296</v>
          </cell>
        </row>
        <row r="41">
          <cell r="A41" t="str">
            <v>FSCRI_RI_304</v>
          </cell>
        </row>
        <row r="42">
          <cell r="A42" t="str">
            <v>FSCRI_RI_292</v>
          </cell>
        </row>
        <row r="43">
          <cell r="A43" t="str">
            <v>FSCRI_RI_297</v>
          </cell>
        </row>
        <row r="44">
          <cell r="A44" t="str">
            <v>FSCRI_RI_309</v>
          </cell>
        </row>
        <row r="45">
          <cell r="A45" t="str">
            <v>FSCRI_RI_299</v>
          </cell>
        </row>
        <row r="46">
          <cell r="A46" t="str">
            <v>FSCRI_RI_298</v>
          </cell>
        </row>
        <row r="47">
          <cell r="A47" t="str">
            <v>FSCRI_RI_311</v>
          </cell>
        </row>
        <row r="48">
          <cell r="A48" t="str">
            <v>FSCRI_RI_300</v>
          </cell>
        </row>
        <row r="49">
          <cell r="A49" t="str">
            <v>FSCRI_RI_305</v>
          </cell>
        </row>
        <row r="50">
          <cell r="A50" t="str">
            <v>FSCRI_RI_312</v>
          </cell>
        </row>
        <row r="51">
          <cell r="A51" t="str">
            <v>FSCRI_RI_301</v>
          </cell>
        </row>
        <row r="52">
          <cell r="A52" t="str">
            <v>FSCRI_RI_308</v>
          </cell>
        </row>
        <row r="53">
          <cell r="A53" t="str">
            <v>FSCRI_RI_319</v>
          </cell>
        </row>
        <row r="54">
          <cell r="A54" t="str">
            <v>FSCRI_RI_302</v>
          </cell>
        </row>
        <row r="55">
          <cell r="A55" t="str">
            <v>FSCRI_RI_314</v>
          </cell>
        </row>
        <row r="56">
          <cell r="A56" t="str">
            <v>FSCRI_RI_324</v>
          </cell>
        </row>
        <row r="57">
          <cell r="A57" t="str">
            <v>FSCRI_RI_306</v>
          </cell>
        </row>
        <row r="58">
          <cell r="A58" t="str">
            <v>FSCRI_RI_318</v>
          </cell>
        </row>
        <row r="59">
          <cell r="A59" t="str">
            <v>FSCRI_RI_327</v>
          </cell>
        </row>
        <row r="60">
          <cell r="A60" t="str">
            <v>FSCRI_RI_307</v>
          </cell>
        </row>
        <row r="61">
          <cell r="A61" t="str">
            <v>FSCRI_RI_320</v>
          </cell>
        </row>
        <row r="62">
          <cell r="A62" t="str">
            <v>FSCRI_RI_328</v>
          </cell>
        </row>
        <row r="63">
          <cell r="A63" t="str">
            <v>FSCRI_RI_313</v>
          </cell>
        </row>
        <row r="64">
          <cell r="A64" t="str">
            <v>FSCRI_RI_321</v>
          </cell>
        </row>
        <row r="65">
          <cell r="A65" t="str">
            <v>FSCRI_RI_364</v>
          </cell>
        </row>
        <row r="66">
          <cell r="A66" t="str">
            <v>FSCRI_RI_315</v>
          </cell>
        </row>
        <row r="67">
          <cell r="A67" t="str">
            <v>FSCRI_RI_322</v>
          </cell>
        </row>
        <row r="68">
          <cell r="A68" t="str">
            <v>FSCRI_RI_366</v>
          </cell>
        </row>
        <row r="69">
          <cell r="A69" t="str">
            <v>FSCRI_RI_316</v>
          </cell>
        </row>
        <row r="70">
          <cell r="A70" t="str">
            <v>FSCRI_RI_326</v>
          </cell>
        </row>
        <row r="71">
          <cell r="A71" t="str">
            <v>FSCRI_RI_369</v>
          </cell>
        </row>
        <row r="72">
          <cell r="A72" t="str">
            <v>FSCRI_RI_317</v>
          </cell>
        </row>
        <row r="73">
          <cell r="A73" t="str">
            <v>FSCRI_RI_329</v>
          </cell>
        </row>
        <row r="74">
          <cell r="A74" t="str">
            <v>FSCRI_RI_372</v>
          </cell>
        </row>
        <row r="75">
          <cell r="A75" t="str">
            <v>FSCRI_RI_323</v>
          </cell>
        </row>
        <row r="76">
          <cell r="A76" t="str">
            <v>FSCRI_RI_356</v>
          </cell>
        </row>
        <row r="77">
          <cell r="A77" t="str">
            <v>FSCRI_RI_374</v>
          </cell>
        </row>
        <row r="78">
          <cell r="A78" t="str">
            <v>FSCRI_RI_325</v>
          </cell>
        </row>
        <row r="79">
          <cell r="A79" t="str">
            <v>FSCRI_RI_368</v>
          </cell>
        </row>
        <row r="80">
          <cell r="A80" t="str">
            <v>FSCRI_RI_376</v>
          </cell>
        </row>
        <row r="81">
          <cell r="A81" t="str">
            <v>FSCRI_RI_330</v>
          </cell>
        </row>
        <row r="82">
          <cell r="A82" t="str">
            <v>FSCRI_RI_373</v>
          </cell>
        </row>
        <row r="83">
          <cell r="A83" t="str">
            <v>FSCRI_RI_351</v>
          </cell>
        </row>
        <row r="84">
          <cell r="A84" t="str">
            <v>FSCRI_RI_352</v>
          </cell>
        </row>
        <row r="85">
          <cell r="A85" t="str">
            <v>FSCRI_RI_357</v>
          </cell>
        </row>
        <row r="86">
          <cell r="A86" t="str">
            <v>FSCRI_RI_358</v>
          </cell>
        </row>
        <row r="87">
          <cell r="A87" t="str">
            <v>FSCRI_RI_365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Elenco per Accordo modif F_BASS"/>
      <sheetName val="Tabella 2 Accordo"/>
      <sheetName val="OLD Elenco per Accordo"/>
    </sheetNames>
    <sheetDataSet>
      <sheetData sheetId="0"/>
      <sheetData sheetId="1">
        <row r="4">
          <cell r="J4">
            <v>2500000</v>
          </cell>
        </row>
        <row r="7">
          <cell r="J7">
            <v>35150000</v>
          </cell>
        </row>
        <row r="33">
          <cell r="J33">
            <v>134600000</v>
          </cell>
        </row>
        <row r="36">
          <cell r="J36">
            <v>3750000</v>
          </cell>
        </row>
        <row r="62">
          <cell r="J62">
            <v>151500000</v>
          </cell>
        </row>
        <row r="67">
          <cell r="J67">
            <v>22000000</v>
          </cell>
        </row>
        <row r="72">
          <cell r="J72">
            <v>26000000</v>
          </cell>
        </row>
        <row r="74">
          <cell r="J74">
            <v>10000000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1E44-7BED-4EBC-A984-AFEB2A48C1CB}">
  <sheetPr>
    <pageSetUpPr fitToPage="1"/>
  </sheetPr>
  <dimension ref="A1:K16"/>
  <sheetViews>
    <sheetView workbookViewId="0">
      <selection activeCell="A17" sqref="A17:XFD25"/>
    </sheetView>
  </sheetViews>
  <sheetFormatPr defaultColWidth="9.140625" defaultRowHeight="15" x14ac:dyDescent="0.25"/>
  <cols>
    <col min="1" max="1" width="36.28515625" style="147" customWidth="1"/>
    <col min="2" max="4" width="18" style="148" customWidth="1"/>
    <col min="5" max="9" width="16.5703125" style="148" customWidth="1"/>
    <col min="10" max="10" width="18" style="148" customWidth="1"/>
    <col min="11" max="11" width="10.28515625" style="147" customWidth="1"/>
    <col min="12" max="16384" width="9.140625" style="147"/>
  </cols>
  <sheetData>
    <row r="1" spans="1:11" s="132" customFormat="1" ht="45" customHeight="1" x14ac:dyDescent="0.25">
      <c r="A1" s="149" t="s">
        <v>349</v>
      </c>
      <c r="B1" s="150" t="s">
        <v>350</v>
      </c>
      <c r="C1" s="150"/>
      <c r="D1" s="150"/>
      <c r="E1" s="150" t="s">
        <v>351</v>
      </c>
      <c r="F1" s="150"/>
      <c r="G1" s="150"/>
      <c r="H1" s="150"/>
      <c r="I1" s="150"/>
      <c r="J1" s="150" t="s">
        <v>352</v>
      </c>
      <c r="K1" s="149" t="s">
        <v>353</v>
      </c>
    </row>
    <row r="2" spans="1:11" s="132" customFormat="1" ht="57" x14ac:dyDescent="0.25">
      <c r="A2" s="149"/>
      <c r="B2" s="133" t="s">
        <v>354</v>
      </c>
      <c r="C2" s="133" t="s">
        <v>355</v>
      </c>
      <c r="D2" s="133" t="s">
        <v>356</v>
      </c>
      <c r="E2" s="133" t="s">
        <v>357</v>
      </c>
      <c r="F2" s="133" t="s">
        <v>358</v>
      </c>
      <c r="G2" s="133" t="s">
        <v>359</v>
      </c>
      <c r="H2" s="133" t="s">
        <v>360</v>
      </c>
      <c r="I2" s="133" t="s">
        <v>361</v>
      </c>
      <c r="J2" s="150"/>
      <c r="K2" s="149"/>
    </row>
    <row r="3" spans="1:11" s="138" customFormat="1" ht="24.75" customHeight="1" x14ac:dyDescent="0.3">
      <c r="A3" s="134" t="s">
        <v>362</v>
      </c>
      <c r="B3" s="135">
        <v>0</v>
      </c>
      <c r="C3" s="135">
        <v>4000000</v>
      </c>
      <c r="D3" s="135">
        <f>SUM(B3:C3)</f>
        <v>4000000</v>
      </c>
      <c r="E3" s="136">
        <v>0</v>
      </c>
      <c r="F3" s="136">
        <v>0</v>
      </c>
      <c r="G3" s="136">
        <v>0</v>
      </c>
      <c r="H3" s="136">
        <v>0</v>
      </c>
      <c r="I3" s="136">
        <f>SUM(E3:H3)</f>
        <v>0</v>
      </c>
      <c r="J3" s="136">
        <f>D3+I3</f>
        <v>4000000</v>
      </c>
      <c r="K3" s="137">
        <v>1</v>
      </c>
    </row>
    <row r="4" spans="1:11" s="138" customFormat="1" ht="24.75" customHeight="1" x14ac:dyDescent="0.3">
      <c r="A4" s="134" t="s">
        <v>363</v>
      </c>
      <c r="B4" s="135">
        <f>'[3]Elenco per Accordo modif F_BASS'!J4</f>
        <v>2500000</v>
      </c>
      <c r="C4" s="135">
        <v>4097232.72</v>
      </c>
      <c r="D4" s="135">
        <f t="shared" ref="D4:D12" si="0">SUM(B4:C4)</f>
        <v>6597232.7200000007</v>
      </c>
      <c r="E4" s="136">
        <v>0</v>
      </c>
      <c r="F4" s="136">
        <v>0</v>
      </c>
      <c r="G4" s="136">
        <v>0</v>
      </c>
      <c r="H4" s="136">
        <v>0</v>
      </c>
      <c r="I4" s="136">
        <f t="shared" ref="I4:I12" si="1">SUM(E4:H4)</f>
        <v>0</v>
      </c>
      <c r="J4" s="136">
        <f t="shared" ref="J4:J12" si="2">D4+I4</f>
        <v>6597232.7200000007</v>
      </c>
      <c r="K4" s="137">
        <v>3</v>
      </c>
    </row>
    <row r="5" spans="1:11" s="138" customFormat="1" ht="24.75" customHeight="1" x14ac:dyDescent="0.25">
      <c r="A5" s="134" t="s">
        <v>364</v>
      </c>
      <c r="B5" s="135">
        <f>'[3]Elenco per Accordo modif F_BASS'!J7</f>
        <v>35150000</v>
      </c>
      <c r="C5" s="135">
        <v>0</v>
      </c>
      <c r="D5" s="135">
        <f t="shared" si="0"/>
        <v>35150000</v>
      </c>
      <c r="E5" s="136">
        <v>0</v>
      </c>
      <c r="F5" s="136">
        <v>0</v>
      </c>
      <c r="G5" s="136">
        <v>0</v>
      </c>
      <c r="H5" s="136">
        <v>0</v>
      </c>
      <c r="I5" s="136">
        <f t="shared" si="1"/>
        <v>0</v>
      </c>
      <c r="J5" s="136">
        <f t="shared" si="2"/>
        <v>35150000</v>
      </c>
      <c r="K5" s="137">
        <v>2</v>
      </c>
    </row>
    <row r="6" spans="1:11" s="138" customFormat="1" ht="24.75" customHeight="1" x14ac:dyDescent="0.3">
      <c r="A6" s="134" t="s">
        <v>365</v>
      </c>
      <c r="B6" s="135">
        <f>'[3]Elenco per Accordo modif F_BASS'!J33</f>
        <v>134600000</v>
      </c>
      <c r="C6" s="135">
        <v>29685000</v>
      </c>
      <c r="D6" s="135">
        <f t="shared" si="0"/>
        <v>164285000</v>
      </c>
      <c r="E6" s="136">
        <f>17735658.81+1000000+270274+500000+500000+500000+6843.21+3750000-6843.21</f>
        <v>24255932.809999999</v>
      </c>
      <c r="F6" s="136">
        <v>0</v>
      </c>
      <c r="G6" s="136">
        <f>3193156.79+5750101.09+1000000+197843.91+4315000+2500000+7500000+533395.2-3193156.79-1000000</f>
        <v>20796340.199999999</v>
      </c>
      <c r="H6" s="136">
        <v>0</v>
      </c>
      <c r="I6" s="136">
        <f t="shared" si="1"/>
        <v>45052273.009999998</v>
      </c>
      <c r="J6" s="136">
        <f t="shared" si="2"/>
        <v>209337273.00999999</v>
      </c>
      <c r="K6" s="137">
        <v>29</v>
      </c>
    </row>
    <row r="7" spans="1:11" s="138" customFormat="1" ht="24.75" customHeight="1" x14ac:dyDescent="0.3">
      <c r="A7" s="134" t="s">
        <v>366</v>
      </c>
      <c r="B7" s="135">
        <f>'[3]Elenco per Accordo modif F_BASS'!J36</f>
        <v>3750000</v>
      </c>
      <c r="C7" s="135">
        <v>0</v>
      </c>
      <c r="D7" s="135">
        <f t="shared" si="0"/>
        <v>3750000</v>
      </c>
      <c r="E7" s="136">
        <v>2750000</v>
      </c>
      <c r="F7" s="136">
        <v>0</v>
      </c>
      <c r="G7" s="136">
        <v>0</v>
      </c>
      <c r="H7" s="136">
        <v>0</v>
      </c>
      <c r="I7" s="136">
        <f t="shared" si="1"/>
        <v>2750000</v>
      </c>
      <c r="J7" s="136">
        <f t="shared" si="2"/>
        <v>6500000</v>
      </c>
      <c r="K7" s="137">
        <v>2</v>
      </c>
    </row>
    <row r="8" spans="1:11" s="138" customFormat="1" ht="24.75" customHeight="1" x14ac:dyDescent="0.25">
      <c r="A8" s="134" t="s">
        <v>367</v>
      </c>
      <c r="B8" s="135">
        <f>'[3]Elenco per Accordo modif F_BASS'!J62</f>
        <v>151500000</v>
      </c>
      <c r="C8" s="135">
        <v>23250000</v>
      </c>
      <c r="D8" s="135">
        <f t="shared" si="0"/>
        <v>174750000</v>
      </c>
      <c r="E8" s="136">
        <f>2699590.68+2208059.7+1525200+295798+7500000</f>
        <v>14228648.380000001</v>
      </c>
      <c r="F8" s="136">
        <f>1800000+22000000</f>
        <v>23800000</v>
      </c>
      <c r="G8" s="136">
        <f>5621041.84+65000000+6000000</f>
        <v>76621041.840000004</v>
      </c>
      <c r="H8" s="136">
        <f>8692000+2000000+17682200</f>
        <v>28374200</v>
      </c>
      <c r="I8" s="136">
        <f t="shared" si="1"/>
        <v>143023890.22</v>
      </c>
      <c r="J8" s="136">
        <f t="shared" si="2"/>
        <v>317773890.22000003</v>
      </c>
      <c r="K8" s="137">
        <v>30</v>
      </c>
    </row>
    <row r="9" spans="1:11" s="138" customFormat="1" ht="24.75" customHeight="1" x14ac:dyDescent="0.3">
      <c r="A9" s="134" t="s">
        <v>368</v>
      </c>
      <c r="B9" s="135">
        <f>'[3]Elenco per Accordo modif F_BASS'!J67</f>
        <v>22000000</v>
      </c>
      <c r="C9" s="135">
        <v>3000000</v>
      </c>
      <c r="D9" s="135">
        <f t="shared" si="0"/>
        <v>25000000</v>
      </c>
      <c r="E9" s="136">
        <f>1500000+1190000+477000+963914.29</f>
        <v>4130914.29</v>
      </c>
      <c r="F9" s="136">
        <v>0</v>
      </c>
      <c r="G9" s="136">
        <v>0</v>
      </c>
      <c r="H9" s="136">
        <v>0</v>
      </c>
      <c r="I9" s="136">
        <f t="shared" si="1"/>
        <v>4130914.29</v>
      </c>
      <c r="J9" s="136">
        <f t="shared" si="2"/>
        <v>29130914.289999999</v>
      </c>
      <c r="K9" s="137">
        <v>6</v>
      </c>
    </row>
    <row r="10" spans="1:11" s="138" customFormat="1" ht="24.75" customHeight="1" x14ac:dyDescent="0.3">
      <c r="A10" s="134" t="s">
        <v>369</v>
      </c>
      <c r="B10" s="135">
        <f>'[3]Elenco per Accordo modif F_BASS'!J72</f>
        <v>26000000</v>
      </c>
      <c r="C10" s="135">
        <v>1167767.28</v>
      </c>
      <c r="D10" s="135">
        <f t="shared" si="0"/>
        <v>27167767.280000001</v>
      </c>
      <c r="E10" s="136">
        <f>7000000+700000+1000000</f>
        <v>8700000</v>
      </c>
      <c r="F10" s="136">
        <v>0</v>
      </c>
      <c r="G10" s="136">
        <v>0</v>
      </c>
      <c r="H10" s="136">
        <v>0</v>
      </c>
      <c r="I10" s="136">
        <f t="shared" si="1"/>
        <v>8700000</v>
      </c>
      <c r="J10" s="136">
        <f t="shared" si="2"/>
        <v>35867767.280000001</v>
      </c>
      <c r="K10" s="137">
        <v>5</v>
      </c>
    </row>
    <row r="11" spans="1:11" s="138" customFormat="1" ht="24.75" customHeight="1" x14ac:dyDescent="0.3">
      <c r="A11" s="134" t="s">
        <v>370</v>
      </c>
      <c r="B11" s="135">
        <f>'[3]Elenco per Accordo modif F_BASS'!J74</f>
        <v>10000000</v>
      </c>
      <c r="C11" s="135">
        <v>4000000</v>
      </c>
      <c r="D11" s="135">
        <f t="shared" si="0"/>
        <v>14000000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f t="shared" si="2"/>
        <v>14000000</v>
      </c>
      <c r="K11" s="137">
        <v>2</v>
      </c>
    </row>
    <row r="12" spans="1:11" s="138" customFormat="1" ht="24.75" customHeight="1" x14ac:dyDescent="0.25">
      <c r="A12" s="134" t="s">
        <v>371</v>
      </c>
      <c r="B12" s="135">
        <v>15372385.769999985</v>
      </c>
      <c r="C12" s="135">
        <v>0</v>
      </c>
      <c r="D12" s="135">
        <f t="shared" si="0"/>
        <v>15372385.769999985</v>
      </c>
      <c r="E12" s="136">
        <v>0</v>
      </c>
      <c r="F12" s="136">
        <v>0</v>
      </c>
      <c r="G12" s="136">
        <v>0</v>
      </c>
      <c r="H12" s="136">
        <v>0</v>
      </c>
      <c r="I12" s="136">
        <f t="shared" si="1"/>
        <v>0</v>
      </c>
      <c r="J12" s="136">
        <f t="shared" si="2"/>
        <v>15372385.769999985</v>
      </c>
      <c r="K12" s="137">
        <v>1</v>
      </c>
    </row>
    <row r="13" spans="1:11" s="138" customFormat="1" ht="24.75" customHeight="1" x14ac:dyDescent="0.3">
      <c r="A13" s="139" t="s">
        <v>372</v>
      </c>
      <c r="B13" s="140">
        <f>SUM(B3:B12)</f>
        <v>400872385.76999998</v>
      </c>
      <c r="C13" s="140">
        <f>SUM(C3:C12)</f>
        <v>69200000</v>
      </c>
      <c r="D13" s="140">
        <f>SUM(D3:D12)</f>
        <v>470072385.76999998</v>
      </c>
      <c r="E13" s="140">
        <f t="shared" ref="E13:K13" si="3">SUM(E3:E12)</f>
        <v>54065495.479999997</v>
      </c>
      <c r="F13" s="140">
        <f t="shared" si="3"/>
        <v>23800000</v>
      </c>
      <c r="G13" s="140">
        <f t="shared" si="3"/>
        <v>97417382.040000007</v>
      </c>
      <c r="H13" s="140">
        <f t="shared" si="3"/>
        <v>28374200</v>
      </c>
      <c r="I13" s="140">
        <f t="shared" si="3"/>
        <v>203657077.51999998</v>
      </c>
      <c r="J13" s="140">
        <f t="shared" si="3"/>
        <v>673729463.28999996</v>
      </c>
      <c r="K13" s="141">
        <f t="shared" si="3"/>
        <v>81</v>
      </c>
    </row>
    <row r="14" spans="1:11" s="138" customFormat="1" ht="24.75" customHeight="1" x14ac:dyDescent="0.3">
      <c r="A14" s="134" t="s">
        <v>373</v>
      </c>
      <c r="B14" s="135">
        <f>92500000+45000000</f>
        <v>137500000</v>
      </c>
      <c r="C14" s="135">
        <v>0</v>
      </c>
      <c r="D14" s="135">
        <f>SUM(B14:C14)</f>
        <v>137500000</v>
      </c>
      <c r="E14" s="142"/>
      <c r="F14" s="142"/>
      <c r="G14" s="142"/>
      <c r="H14" s="142"/>
      <c r="I14" s="142"/>
      <c r="J14" s="142"/>
    </row>
    <row r="15" spans="1:11" s="146" customFormat="1" ht="24.75" customHeight="1" x14ac:dyDescent="0.3">
      <c r="A15" s="143" t="s">
        <v>374</v>
      </c>
      <c r="B15" s="144">
        <f>SUM(B13:B14)</f>
        <v>538372385.76999998</v>
      </c>
      <c r="C15" s="144">
        <f t="shared" ref="C15:D15" si="4">SUM(C13:C14)</f>
        <v>69200000</v>
      </c>
      <c r="D15" s="144">
        <f t="shared" si="4"/>
        <v>607572385.76999998</v>
      </c>
      <c r="E15" s="145"/>
      <c r="F15" s="145"/>
      <c r="G15" s="142"/>
      <c r="H15" s="142"/>
      <c r="I15" s="142"/>
      <c r="J15" s="142"/>
    </row>
    <row r="16" spans="1:11" ht="14.45" x14ac:dyDescent="0.25">
      <c r="G16" s="142"/>
      <c r="H16" s="142"/>
      <c r="I16" s="142"/>
      <c r="J16" s="142"/>
    </row>
  </sheetData>
  <mergeCells count="5">
    <mergeCell ref="A1:A2"/>
    <mergeCell ref="B1:D1"/>
    <mergeCell ref="E1:I1"/>
    <mergeCell ref="J1:J2"/>
    <mergeCell ref="K1:K2"/>
  </mergeCells>
  <pageMargins left="0.7" right="0.7" top="0.75" bottom="0.75" header="0.3" footer="0.3"/>
  <pageSetup paperSize="8" scale="95" fitToHeight="0" orientation="landscape" r:id="rId1"/>
  <headerFooter>
    <oddHeader>&amp;L&amp;"-,Grassetto"&amp;14Accordo per la Coesione Governo - Regione del Veneto&amp;C&amp;"-,Grassetto"&amp;14Tabella Articolo 3 Accordo</oddHeader>
    <oddFooter>&amp;L&amp;F&amp;C&amp;A&amp;R&amp;P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E478-D0F3-445A-ABE7-B4E68626B90C}">
  <sheetPr>
    <pageSetUpPr fitToPage="1"/>
  </sheetPr>
  <dimension ref="A1:R258"/>
  <sheetViews>
    <sheetView showGridLines="0" zoomScaleNormal="100" workbookViewId="0">
      <pane ySplit="1" topLeftCell="A2" activePane="bottomLeft" state="frozen"/>
      <selection pane="bottomLeft"/>
    </sheetView>
  </sheetViews>
  <sheetFormatPr defaultColWidth="14.42578125" defaultRowHeight="15.75" x14ac:dyDescent="0.25"/>
  <cols>
    <col min="1" max="1" width="19.42578125" style="3" customWidth="1"/>
    <col min="2" max="2" width="26.140625" style="3" customWidth="1"/>
    <col min="3" max="3" width="19.140625" style="3" customWidth="1"/>
    <col min="4" max="4" width="17.42578125" style="3" customWidth="1"/>
    <col min="5" max="5" width="20.7109375" style="40" customWidth="1"/>
    <col min="6" max="6" width="33.5703125" style="3" customWidth="1"/>
    <col min="7" max="7" width="17.28515625" style="3" customWidth="1"/>
    <col min="8" max="9" width="19.28515625" style="3" customWidth="1"/>
    <col min="10" max="15" width="18.85546875" style="3" customWidth="1"/>
    <col min="16" max="16384" width="14.42578125" style="3"/>
  </cols>
  <sheetData>
    <row r="1" spans="1:18" s="9" customFormat="1" ht="60" x14ac:dyDescent="0.25">
      <c r="A1" s="22" t="s">
        <v>221</v>
      </c>
      <c r="B1" s="19" t="s">
        <v>0</v>
      </c>
      <c r="C1" s="2" t="s">
        <v>241</v>
      </c>
      <c r="D1" s="2" t="s">
        <v>1</v>
      </c>
      <c r="E1" s="38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218</v>
      </c>
      <c r="K1" s="2" t="s">
        <v>219</v>
      </c>
      <c r="L1" s="2" t="s">
        <v>215</v>
      </c>
      <c r="M1" s="2" t="s">
        <v>217</v>
      </c>
      <c r="N1" s="1" t="s">
        <v>216</v>
      </c>
      <c r="O1" s="2" t="s">
        <v>220</v>
      </c>
      <c r="P1" s="26" t="s">
        <v>235</v>
      </c>
      <c r="Q1" s="26" t="s">
        <v>236</v>
      </c>
      <c r="R1" s="27" t="s">
        <v>237</v>
      </c>
    </row>
    <row r="2" spans="1:18" ht="75" x14ac:dyDescent="0.25">
      <c r="A2" s="23" t="s">
        <v>7</v>
      </c>
      <c r="B2" s="41" t="s">
        <v>375</v>
      </c>
      <c r="C2" s="4" t="s">
        <v>283</v>
      </c>
      <c r="D2" s="4" t="s">
        <v>8</v>
      </c>
      <c r="E2" s="41" t="s">
        <v>242</v>
      </c>
      <c r="F2" s="41" t="s">
        <v>10</v>
      </c>
      <c r="G2" s="43">
        <v>2000000</v>
      </c>
      <c r="H2" s="43">
        <v>2000000</v>
      </c>
      <c r="I2" s="43">
        <v>0</v>
      </c>
      <c r="J2" s="45" t="s">
        <v>11</v>
      </c>
      <c r="K2" s="51" t="s">
        <v>11</v>
      </c>
      <c r="L2" s="51" t="s">
        <v>12</v>
      </c>
      <c r="M2" s="51" t="s">
        <v>13</v>
      </c>
      <c r="N2" s="51" t="s">
        <v>13</v>
      </c>
      <c r="O2" s="52" t="s">
        <v>14</v>
      </c>
      <c r="P2" s="31" t="s">
        <v>238</v>
      </c>
      <c r="Q2" s="31" t="s">
        <v>238</v>
      </c>
      <c r="R2" s="31" t="s">
        <v>238</v>
      </c>
    </row>
    <row r="3" spans="1:18" ht="75" x14ac:dyDescent="0.25">
      <c r="A3" s="23" t="s">
        <v>15</v>
      </c>
      <c r="B3" s="10" t="s">
        <v>16</v>
      </c>
      <c r="C3" s="5" t="s">
        <v>283</v>
      </c>
      <c r="D3" s="5" t="s">
        <v>8</v>
      </c>
      <c r="E3" s="41" t="s">
        <v>243</v>
      </c>
      <c r="F3" s="41" t="s">
        <v>17</v>
      </c>
      <c r="G3" s="43">
        <v>500000</v>
      </c>
      <c r="H3" s="43">
        <v>500000</v>
      </c>
      <c r="I3" s="43">
        <v>0</v>
      </c>
      <c r="J3" s="45" t="s">
        <v>12</v>
      </c>
      <c r="K3" s="51" t="s">
        <v>12</v>
      </c>
      <c r="L3" s="51" t="s">
        <v>13</v>
      </c>
      <c r="M3" s="51" t="s">
        <v>18</v>
      </c>
      <c r="N3" s="51" t="s">
        <v>19</v>
      </c>
      <c r="O3" s="52" t="s">
        <v>20</v>
      </c>
      <c r="P3" s="31" t="s">
        <v>238</v>
      </c>
      <c r="Q3" s="31" t="s">
        <v>238</v>
      </c>
      <c r="R3" s="31" t="s">
        <v>238</v>
      </c>
    </row>
    <row r="4" spans="1:18" s="6" customFormat="1" ht="60" x14ac:dyDescent="0.25">
      <c r="A4" s="129" t="s">
        <v>225</v>
      </c>
      <c r="B4" s="10" t="s">
        <v>16</v>
      </c>
      <c r="C4" s="5" t="s">
        <v>333</v>
      </c>
      <c r="D4" s="5" t="s">
        <v>332</v>
      </c>
      <c r="E4" s="41" t="s">
        <v>251</v>
      </c>
      <c r="F4" s="41" t="s">
        <v>21</v>
      </c>
      <c r="G4" s="43">
        <v>21000000</v>
      </c>
      <c r="H4" s="43">
        <v>21000000</v>
      </c>
      <c r="I4" s="43">
        <v>0</v>
      </c>
      <c r="J4" s="31" t="s">
        <v>238</v>
      </c>
      <c r="K4" s="31" t="s">
        <v>238</v>
      </c>
      <c r="L4" s="31" t="s">
        <v>238</v>
      </c>
      <c r="M4" s="31" t="s">
        <v>238</v>
      </c>
      <c r="N4" s="31" t="s">
        <v>238</v>
      </c>
      <c r="O4" s="31" t="s">
        <v>238</v>
      </c>
      <c r="P4" s="53">
        <v>45536</v>
      </c>
      <c r="Q4" s="50" t="s">
        <v>239</v>
      </c>
      <c r="R4" s="50" t="s">
        <v>9</v>
      </c>
    </row>
    <row r="5" spans="1:18" ht="60" x14ac:dyDescent="0.25">
      <c r="A5" s="129" t="s">
        <v>226</v>
      </c>
      <c r="B5" s="10" t="s">
        <v>16</v>
      </c>
      <c r="C5" s="5" t="s">
        <v>333</v>
      </c>
      <c r="D5" s="5" t="s">
        <v>332</v>
      </c>
      <c r="E5" s="41" t="s">
        <v>251</v>
      </c>
      <c r="F5" s="41" t="s">
        <v>22</v>
      </c>
      <c r="G5" s="43">
        <v>14150000</v>
      </c>
      <c r="H5" s="43">
        <v>14150000</v>
      </c>
      <c r="I5" s="43">
        <v>0</v>
      </c>
      <c r="J5" s="31" t="s">
        <v>238</v>
      </c>
      <c r="K5" s="31" t="s">
        <v>238</v>
      </c>
      <c r="L5" s="31" t="s">
        <v>238</v>
      </c>
      <c r="M5" s="31" t="s">
        <v>238</v>
      </c>
      <c r="N5" s="31" t="s">
        <v>238</v>
      </c>
      <c r="O5" s="31" t="s">
        <v>238</v>
      </c>
      <c r="P5" s="50" t="s">
        <v>9</v>
      </c>
      <c r="Q5" s="50" t="s">
        <v>9</v>
      </c>
      <c r="R5" s="53">
        <v>45536</v>
      </c>
    </row>
    <row r="6" spans="1:18" ht="60" x14ac:dyDescent="0.25">
      <c r="A6" s="23" t="s">
        <v>24</v>
      </c>
      <c r="B6" s="20" t="s">
        <v>25</v>
      </c>
      <c r="C6" s="4" t="s">
        <v>287</v>
      </c>
      <c r="D6" s="4" t="s">
        <v>26</v>
      </c>
      <c r="E6" s="41" t="s">
        <v>27</v>
      </c>
      <c r="F6" s="41" t="s">
        <v>28</v>
      </c>
      <c r="G6" s="43">
        <v>9350101.0899999999</v>
      </c>
      <c r="H6" s="43">
        <v>3600000</v>
      </c>
      <c r="I6" s="43">
        <v>5750101.0899999999</v>
      </c>
      <c r="J6" s="45" t="s">
        <v>9</v>
      </c>
      <c r="K6" s="51" t="s">
        <v>9</v>
      </c>
      <c r="L6" s="51" t="s">
        <v>18</v>
      </c>
      <c r="M6" s="51" t="s">
        <v>18</v>
      </c>
      <c r="N6" s="51" t="s">
        <v>19</v>
      </c>
      <c r="O6" s="52" t="s">
        <v>38</v>
      </c>
      <c r="P6" s="31" t="s">
        <v>238</v>
      </c>
      <c r="Q6" s="31" t="s">
        <v>238</v>
      </c>
      <c r="R6" s="31" t="s">
        <v>238</v>
      </c>
    </row>
    <row r="7" spans="1:18" ht="60" x14ac:dyDescent="0.25">
      <c r="A7" s="23" t="s">
        <v>29</v>
      </c>
      <c r="B7" s="20" t="s">
        <v>30</v>
      </c>
      <c r="C7" s="4" t="s">
        <v>287</v>
      </c>
      <c r="D7" s="4" t="s">
        <v>26</v>
      </c>
      <c r="E7" s="41" t="s">
        <v>244</v>
      </c>
      <c r="F7" s="41" t="s">
        <v>31</v>
      </c>
      <c r="G7" s="36">
        <v>6500000</v>
      </c>
      <c r="H7" s="43">
        <v>6500000</v>
      </c>
      <c r="I7" s="43">
        <v>0</v>
      </c>
      <c r="J7" s="45" t="s">
        <v>12</v>
      </c>
      <c r="K7" s="51" t="s">
        <v>13</v>
      </c>
      <c r="L7" s="51" t="s">
        <v>13</v>
      </c>
      <c r="M7" s="51" t="s">
        <v>19</v>
      </c>
      <c r="N7" s="51" t="s">
        <v>32</v>
      </c>
      <c r="O7" s="52" t="s">
        <v>33</v>
      </c>
      <c r="P7" s="31" t="s">
        <v>238</v>
      </c>
      <c r="Q7" s="31" t="s">
        <v>238</v>
      </c>
      <c r="R7" s="31" t="s">
        <v>238</v>
      </c>
    </row>
    <row r="8" spans="1:18" ht="60" x14ac:dyDescent="0.25">
      <c r="A8" s="23" t="s">
        <v>34</v>
      </c>
      <c r="B8" s="20" t="s">
        <v>35</v>
      </c>
      <c r="C8" s="4" t="s">
        <v>287</v>
      </c>
      <c r="D8" s="4" t="s">
        <v>26</v>
      </c>
      <c r="E8" s="41" t="s">
        <v>36</v>
      </c>
      <c r="F8" s="41" t="s">
        <v>37</v>
      </c>
      <c r="G8" s="43">
        <v>9750000</v>
      </c>
      <c r="H8" s="43">
        <v>9750000</v>
      </c>
      <c r="I8" s="43">
        <v>0</v>
      </c>
      <c r="J8" s="45" t="s">
        <v>12</v>
      </c>
      <c r="K8" s="51" t="s">
        <v>12</v>
      </c>
      <c r="L8" s="51" t="s">
        <v>13</v>
      </c>
      <c r="M8" s="51" t="s">
        <v>19</v>
      </c>
      <c r="N8" s="51" t="s">
        <v>32</v>
      </c>
      <c r="O8" s="52" t="s">
        <v>23</v>
      </c>
      <c r="P8" s="31" t="s">
        <v>238</v>
      </c>
      <c r="Q8" s="31" t="s">
        <v>238</v>
      </c>
      <c r="R8" s="31" t="s">
        <v>238</v>
      </c>
    </row>
    <row r="9" spans="1:18" ht="75" x14ac:dyDescent="0.25">
      <c r="A9" s="23" t="s">
        <v>39</v>
      </c>
      <c r="B9" s="41" t="s">
        <v>376</v>
      </c>
      <c r="C9" s="4" t="s">
        <v>287</v>
      </c>
      <c r="D9" s="4" t="s">
        <v>26</v>
      </c>
      <c r="E9" s="41" t="s">
        <v>40</v>
      </c>
      <c r="F9" s="41" t="s">
        <v>41</v>
      </c>
      <c r="G9" s="43">
        <v>8000000</v>
      </c>
      <c r="H9" s="43">
        <v>8000000</v>
      </c>
      <c r="I9" s="43">
        <v>0</v>
      </c>
      <c r="J9" s="45" t="s">
        <v>9</v>
      </c>
      <c r="K9" s="51" t="s">
        <v>9</v>
      </c>
      <c r="L9" s="51" t="s">
        <v>12</v>
      </c>
      <c r="M9" s="51" t="s">
        <v>18</v>
      </c>
      <c r="N9" s="51" t="s">
        <v>19</v>
      </c>
      <c r="O9" s="52" t="s">
        <v>38</v>
      </c>
      <c r="P9" s="31" t="s">
        <v>238</v>
      </c>
      <c r="Q9" s="31" t="s">
        <v>238</v>
      </c>
      <c r="R9" s="31" t="s">
        <v>238</v>
      </c>
    </row>
    <row r="10" spans="1:18" ht="75" x14ac:dyDescent="0.25">
      <c r="A10" s="23" t="s">
        <v>42</v>
      </c>
      <c r="B10" s="41" t="s">
        <v>376</v>
      </c>
      <c r="C10" s="4" t="s">
        <v>287</v>
      </c>
      <c r="D10" s="4" t="s">
        <v>26</v>
      </c>
      <c r="E10" s="41" t="s">
        <v>43</v>
      </c>
      <c r="F10" s="41" t="s">
        <v>44</v>
      </c>
      <c r="G10" s="43">
        <v>48235658.810000002</v>
      </c>
      <c r="H10" s="43">
        <v>30500000</v>
      </c>
      <c r="I10" s="43">
        <v>17735658.809999999</v>
      </c>
      <c r="J10" s="45" t="s">
        <v>9</v>
      </c>
      <c r="K10" s="51" t="s">
        <v>9</v>
      </c>
      <c r="L10" s="51" t="s">
        <v>13</v>
      </c>
      <c r="M10" s="51" t="s">
        <v>32</v>
      </c>
      <c r="N10" s="51" t="s">
        <v>14</v>
      </c>
      <c r="O10" s="52" t="s">
        <v>45</v>
      </c>
      <c r="P10" s="31" t="s">
        <v>238</v>
      </c>
      <c r="Q10" s="31" t="s">
        <v>238</v>
      </c>
      <c r="R10" s="31" t="s">
        <v>238</v>
      </c>
    </row>
    <row r="11" spans="1:18" ht="75" x14ac:dyDescent="0.25">
      <c r="A11" s="23" t="s">
        <v>46</v>
      </c>
      <c r="B11" s="41" t="s">
        <v>376</v>
      </c>
      <c r="C11" s="4" t="s">
        <v>287</v>
      </c>
      <c r="D11" s="4" t="s">
        <v>26</v>
      </c>
      <c r="E11" s="41" t="s">
        <v>47</v>
      </c>
      <c r="F11" s="41" t="s">
        <v>48</v>
      </c>
      <c r="G11" s="43">
        <v>3000000</v>
      </c>
      <c r="H11" s="43">
        <v>3000000</v>
      </c>
      <c r="I11" s="43">
        <v>0</v>
      </c>
      <c r="J11" s="45" t="s">
        <v>9</v>
      </c>
      <c r="K11" s="51" t="s">
        <v>9</v>
      </c>
      <c r="L11" s="51" t="s">
        <v>9</v>
      </c>
      <c r="M11" s="51" t="s">
        <v>9</v>
      </c>
      <c r="N11" s="51" t="s">
        <v>19</v>
      </c>
      <c r="O11" s="52" t="s">
        <v>20</v>
      </c>
      <c r="P11" s="31" t="s">
        <v>238</v>
      </c>
      <c r="Q11" s="31" t="s">
        <v>238</v>
      </c>
      <c r="R11" s="31" t="s">
        <v>238</v>
      </c>
    </row>
    <row r="12" spans="1:18" ht="75" x14ac:dyDescent="0.25">
      <c r="A12" s="23" t="s">
        <v>49</v>
      </c>
      <c r="B12" s="41" t="s">
        <v>376</v>
      </c>
      <c r="C12" s="4" t="s">
        <v>287</v>
      </c>
      <c r="D12" s="5" t="s">
        <v>26</v>
      </c>
      <c r="E12" s="41" t="s">
        <v>50</v>
      </c>
      <c r="F12" s="41" t="s">
        <v>51</v>
      </c>
      <c r="G12" s="43">
        <v>9500000</v>
      </c>
      <c r="H12" s="43">
        <v>9500000</v>
      </c>
      <c r="I12" s="43">
        <v>0</v>
      </c>
      <c r="J12" s="45" t="s">
        <v>9</v>
      </c>
      <c r="K12" s="51" t="s">
        <v>9</v>
      </c>
      <c r="L12" s="51" t="s">
        <v>13</v>
      </c>
      <c r="M12" s="51" t="s">
        <v>32</v>
      </c>
      <c r="N12" s="51" t="s">
        <v>14</v>
      </c>
      <c r="O12" s="52" t="s">
        <v>45</v>
      </c>
      <c r="P12" s="31" t="s">
        <v>238</v>
      </c>
      <c r="Q12" s="31" t="s">
        <v>238</v>
      </c>
      <c r="R12" s="31" t="s">
        <v>238</v>
      </c>
    </row>
    <row r="13" spans="1:18" ht="60" x14ac:dyDescent="0.25">
      <c r="A13" s="23" t="s">
        <v>52</v>
      </c>
      <c r="B13" s="10" t="s">
        <v>53</v>
      </c>
      <c r="C13" s="4" t="s">
        <v>287</v>
      </c>
      <c r="D13" s="5" t="s">
        <v>26</v>
      </c>
      <c r="E13" s="41" t="s">
        <v>54</v>
      </c>
      <c r="F13" s="41" t="s">
        <v>55</v>
      </c>
      <c r="G13" s="43">
        <v>900000</v>
      </c>
      <c r="H13" s="43">
        <v>900000</v>
      </c>
      <c r="I13" s="43">
        <v>0</v>
      </c>
      <c r="J13" s="45" t="s">
        <v>9</v>
      </c>
      <c r="K13" s="51" t="s">
        <v>9</v>
      </c>
      <c r="L13" s="51" t="s">
        <v>18</v>
      </c>
      <c r="M13" s="51" t="s">
        <v>18</v>
      </c>
      <c r="N13" s="51" t="s">
        <v>19</v>
      </c>
      <c r="O13" s="52" t="s">
        <v>20</v>
      </c>
      <c r="P13" s="31" t="s">
        <v>238</v>
      </c>
      <c r="Q13" s="31" t="s">
        <v>238</v>
      </c>
      <c r="R13" s="31" t="s">
        <v>238</v>
      </c>
    </row>
    <row r="14" spans="1:18" ht="60" x14ac:dyDescent="0.25">
      <c r="A14" s="23" t="s">
        <v>56</v>
      </c>
      <c r="B14" s="10" t="s">
        <v>25</v>
      </c>
      <c r="C14" s="4" t="s">
        <v>287</v>
      </c>
      <c r="D14" s="5" t="s">
        <v>26</v>
      </c>
      <c r="E14" s="42" t="s">
        <v>346</v>
      </c>
      <c r="F14" s="41" t="s">
        <v>57</v>
      </c>
      <c r="G14" s="43">
        <v>500000</v>
      </c>
      <c r="H14" s="43">
        <v>500000</v>
      </c>
      <c r="I14" s="43">
        <v>0</v>
      </c>
      <c r="J14" s="45" t="s">
        <v>9</v>
      </c>
      <c r="K14" s="51" t="s">
        <v>9</v>
      </c>
      <c r="L14" s="51" t="s">
        <v>12</v>
      </c>
      <c r="M14" s="51" t="s">
        <v>13</v>
      </c>
      <c r="N14" s="51" t="s">
        <v>19</v>
      </c>
      <c r="O14" s="52" t="s">
        <v>14</v>
      </c>
      <c r="P14" s="31" t="s">
        <v>238</v>
      </c>
      <c r="Q14" s="31" t="s">
        <v>238</v>
      </c>
      <c r="R14" s="31" t="s">
        <v>238</v>
      </c>
    </row>
    <row r="15" spans="1:18" s="33" customFormat="1" ht="60" x14ac:dyDescent="0.25">
      <c r="A15" s="28" t="s">
        <v>223</v>
      </c>
      <c r="B15" s="35" t="s">
        <v>59</v>
      </c>
      <c r="C15" s="4" t="s">
        <v>287</v>
      </c>
      <c r="D15" s="30" t="s">
        <v>26</v>
      </c>
      <c r="E15" s="45" t="s">
        <v>245</v>
      </c>
      <c r="F15" s="45" t="s">
        <v>60</v>
      </c>
      <c r="G15" s="36">
        <v>500000</v>
      </c>
      <c r="H15" s="36">
        <v>500000</v>
      </c>
      <c r="I15" s="36">
        <v>0</v>
      </c>
      <c r="J15" s="45" t="s">
        <v>11</v>
      </c>
      <c r="K15" s="51" t="s">
        <v>12</v>
      </c>
      <c r="L15" s="51" t="s">
        <v>13</v>
      </c>
      <c r="M15" s="51" t="s">
        <v>18</v>
      </c>
      <c r="N15" s="51" t="s">
        <v>19</v>
      </c>
      <c r="O15" s="52" t="s">
        <v>14</v>
      </c>
      <c r="P15" s="31" t="s">
        <v>238</v>
      </c>
      <c r="Q15" s="31" t="s">
        <v>238</v>
      </c>
      <c r="R15" s="31" t="s">
        <v>238</v>
      </c>
    </row>
    <row r="16" spans="1:18" ht="60" x14ac:dyDescent="0.25">
      <c r="A16" s="23" t="s">
        <v>61</v>
      </c>
      <c r="B16" s="10" t="s">
        <v>62</v>
      </c>
      <c r="C16" s="4" t="s">
        <v>287</v>
      </c>
      <c r="D16" s="5" t="s">
        <v>26</v>
      </c>
      <c r="E16" s="41" t="s">
        <v>246</v>
      </c>
      <c r="F16" s="41" t="s">
        <v>63</v>
      </c>
      <c r="G16" s="43">
        <v>3000000</v>
      </c>
      <c r="H16" s="43">
        <v>3000000</v>
      </c>
      <c r="I16" s="43">
        <v>0</v>
      </c>
      <c r="J16" s="45" t="s">
        <v>11</v>
      </c>
      <c r="K16" s="51" t="s">
        <v>12</v>
      </c>
      <c r="L16" s="51" t="s">
        <v>12</v>
      </c>
      <c r="M16" s="51" t="s">
        <v>18</v>
      </c>
      <c r="N16" s="51" t="s">
        <v>19</v>
      </c>
      <c r="O16" s="52" t="s">
        <v>23</v>
      </c>
      <c r="P16" s="31" t="s">
        <v>238</v>
      </c>
      <c r="Q16" s="31" t="s">
        <v>238</v>
      </c>
      <c r="R16" s="31" t="s">
        <v>238</v>
      </c>
    </row>
    <row r="17" spans="1:18" ht="60" x14ac:dyDescent="0.25">
      <c r="A17" s="23" t="s">
        <v>64</v>
      </c>
      <c r="B17" s="10" t="s">
        <v>65</v>
      </c>
      <c r="C17" s="4" t="s">
        <v>287</v>
      </c>
      <c r="D17" s="5" t="s">
        <v>26</v>
      </c>
      <c r="E17" s="45" t="s">
        <v>271</v>
      </c>
      <c r="F17" s="41" t="s">
        <v>66</v>
      </c>
      <c r="G17" s="43">
        <v>1000000</v>
      </c>
      <c r="H17" s="43">
        <v>1000000</v>
      </c>
      <c r="I17" s="43">
        <v>0</v>
      </c>
      <c r="J17" s="45" t="s">
        <v>12</v>
      </c>
      <c r="K17" s="51" t="s">
        <v>18</v>
      </c>
      <c r="L17" s="51" t="s">
        <v>13</v>
      </c>
      <c r="M17" s="51" t="s">
        <v>19</v>
      </c>
      <c r="N17" s="51" t="s">
        <v>32</v>
      </c>
      <c r="O17" s="52" t="s">
        <v>20</v>
      </c>
      <c r="P17" s="31" t="s">
        <v>238</v>
      </c>
      <c r="Q17" s="31" t="s">
        <v>238</v>
      </c>
      <c r="R17" s="31" t="s">
        <v>238</v>
      </c>
    </row>
    <row r="18" spans="1:18" ht="75" x14ac:dyDescent="0.25">
      <c r="A18" s="23" t="s">
        <v>67</v>
      </c>
      <c r="B18" s="41" t="s">
        <v>376</v>
      </c>
      <c r="C18" s="4" t="s">
        <v>287</v>
      </c>
      <c r="D18" s="5" t="s">
        <v>26</v>
      </c>
      <c r="E18" s="41" t="s">
        <v>68</v>
      </c>
      <c r="F18" s="41" t="s">
        <v>69</v>
      </c>
      <c r="G18" s="43">
        <v>9000000</v>
      </c>
      <c r="H18" s="43">
        <v>9000000</v>
      </c>
      <c r="I18" s="43">
        <v>0</v>
      </c>
      <c r="J18" s="45" t="s">
        <v>9</v>
      </c>
      <c r="K18" s="51" t="s">
        <v>9</v>
      </c>
      <c r="L18" s="51" t="s">
        <v>13</v>
      </c>
      <c r="M18" s="51" t="s">
        <v>19</v>
      </c>
      <c r="N18" s="51" t="s">
        <v>19</v>
      </c>
      <c r="O18" s="52" t="s">
        <v>23</v>
      </c>
      <c r="P18" s="31" t="s">
        <v>238</v>
      </c>
      <c r="Q18" s="31" t="s">
        <v>238</v>
      </c>
      <c r="R18" s="31" t="s">
        <v>238</v>
      </c>
    </row>
    <row r="19" spans="1:18" ht="75" x14ac:dyDescent="0.25">
      <c r="A19" s="23" t="s">
        <v>70</v>
      </c>
      <c r="B19" s="41" t="s">
        <v>376</v>
      </c>
      <c r="C19" s="4" t="s">
        <v>287</v>
      </c>
      <c r="D19" s="5" t="s">
        <v>26</v>
      </c>
      <c r="E19" s="41" t="s">
        <v>71</v>
      </c>
      <c r="F19" s="41" t="s">
        <v>72</v>
      </c>
      <c r="G19" s="43">
        <v>23500000</v>
      </c>
      <c r="H19" s="43">
        <v>23500000</v>
      </c>
      <c r="I19" s="43">
        <v>0</v>
      </c>
      <c r="J19" s="45" t="s">
        <v>9</v>
      </c>
      <c r="K19" s="51" t="s">
        <v>9</v>
      </c>
      <c r="L19" s="51" t="s">
        <v>13</v>
      </c>
      <c r="M19" s="51" t="s">
        <v>19</v>
      </c>
      <c r="N19" s="51" t="s">
        <v>19</v>
      </c>
      <c r="O19" s="52" t="s">
        <v>58</v>
      </c>
      <c r="P19" s="31" t="s">
        <v>238</v>
      </c>
      <c r="Q19" s="31" t="s">
        <v>238</v>
      </c>
      <c r="R19" s="31" t="s">
        <v>238</v>
      </c>
    </row>
    <row r="20" spans="1:18" ht="60" x14ac:dyDescent="0.25">
      <c r="A20" s="23" t="s">
        <v>73</v>
      </c>
      <c r="B20" s="10" t="s">
        <v>74</v>
      </c>
      <c r="C20" s="4" t="s">
        <v>287</v>
      </c>
      <c r="D20" s="5" t="s">
        <v>26</v>
      </c>
      <c r="E20" s="41" t="s">
        <v>75</v>
      </c>
      <c r="F20" s="41" t="s">
        <v>76</v>
      </c>
      <c r="G20" s="43">
        <v>1800000</v>
      </c>
      <c r="H20" s="43">
        <v>800000</v>
      </c>
      <c r="I20" s="43">
        <v>1000000</v>
      </c>
      <c r="J20" s="45" t="s">
        <v>9</v>
      </c>
      <c r="K20" s="51" t="s">
        <v>9</v>
      </c>
      <c r="L20" s="51" t="s">
        <v>9</v>
      </c>
      <c r="M20" s="51" t="s">
        <v>9</v>
      </c>
      <c r="N20" s="51" t="s">
        <v>19</v>
      </c>
      <c r="O20" s="52" t="s">
        <v>20</v>
      </c>
      <c r="P20" s="31" t="s">
        <v>238</v>
      </c>
      <c r="Q20" s="31" t="s">
        <v>238</v>
      </c>
      <c r="R20" s="31" t="s">
        <v>238</v>
      </c>
    </row>
    <row r="21" spans="1:18" ht="60" x14ac:dyDescent="0.25">
      <c r="A21" s="23" t="s">
        <v>77</v>
      </c>
      <c r="B21" s="10" t="s">
        <v>35</v>
      </c>
      <c r="C21" s="4" t="s">
        <v>287</v>
      </c>
      <c r="D21" s="5" t="s">
        <v>26</v>
      </c>
      <c r="E21" s="41" t="s">
        <v>247</v>
      </c>
      <c r="F21" s="41" t="s">
        <v>78</v>
      </c>
      <c r="G21" s="43">
        <v>800000</v>
      </c>
      <c r="H21" s="43">
        <v>800000</v>
      </c>
      <c r="I21" s="43">
        <v>0</v>
      </c>
      <c r="J21" s="45" t="s">
        <v>12</v>
      </c>
      <c r="K21" s="51" t="s">
        <v>12</v>
      </c>
      <c r="L21" s="51" t="s">
        <v>13</v>
      </c>
      <c r="M21" s="51" t="s">
        <v>18</v>
      </c>
      <c r="N21" s="51" t="s">
        <v>19</v>
      </c>
      <c r="O21" s="52" t="s">
        <v>20</v>
      </c>
      <c r="P21" s="31" t="s">
        <v>238</v>
      </c>
      <c r="Q21" s="31" t="s">
        <v>238</v>
      </c>
      <c r="R21" s="31" t="s">
        <v>238</v>
      </c>
    </row>
    <row r="22" spans="1:18" ht="60" x14ac:dyDescent="0.25">
      <c r="A22" s="23" t="s">
        <v>79</v>
      </c>
      <c r="B22" s="10" t="s">
        <v>80</v>
      </c>
      <c r="C22" s="4" t="s">
        <v>287</v>
      </c>
      <c r="D22" s="5" t="s">
        <v>26</v>
      </c>
      <c r="E22" s="41" t="s">
        <v>347</v>
      </c>
      <c r="F22" s="41" t="s">
        <v>81</v>
      </c>
      <c r="G22" s="43">
        <v>800000</v>
      </c>
      <c r="H22" s="43">
        <v>800000</v>
      </c>
      <c r="I22" s="43">
        <v>0</v>
      </c>
      <c r="J22" s="45" t="s">
        <v>9</v>
      </c>
      <c r="K22" s="51" t="s">
        <v>9</v>
      </c>
      <c r="L22" s="51" t="s">
        <v>13</v>
      </c>
      <c r="M22" s="51" t="s">
        <v>18</v>
      </c>
      <c r="N22" s="51" t="s">
        <v>19</v>
      </c>
      <c r="O22" s="52" t="s">
        <v>14</v>
      </c>
      <c r="P22" s="31" t="s">
        <v>238</v>
      </c>
      <c r="Q22" s="31" t="s">
        <v>238</v>
      </c>
      <c r="R22" s="31" t="s">
        <v>238</v>
      </c>
    </row>
    <row r="23" spans="1:18" ht="60" x14ac:dyDescent="0.25">
      <c r="A23" s="23" t="s">
        <v>82</v>
      </c>
      <c r="B23" s="10" t="s">
        <v>65</v>
      </c>
      <c r="C23" s="4" t="s">
        <v>287</v>
      </c>
      <c r="D23" s="5" t="s">
        <v>26</v>
      </c>
      <c r="E23" s="41" t="s">
        <v>248</v>
      </c>
      <c r="F23" s="41" t="s">
        <v>83</v>
      </c>
      <c r="G23" s="43">
        <v>800000</v>
      </c>
      <c r="H23" s="43">
        <v>800000</v>
      </c>
      <c r="I23" s="43">
        <v>0</v>
      </c>
      <c r="J23" s="45" t="s">
        <v>12</v>
      </c>
      <c r="K23" s="51" t="s">
        <v>18</v>
      </c>
      <c r="L23" s="51" t="s">
        <v>13</v>
      </c>
      <c r="M23" s="51" t="s">
        <v>19</v>
      </c>
      <c r="N23" s="51" t="s">
        <v>32</v>
      </c>
      <c r="O23" s="52" t="s">
        <v>20</v>
      </c>
      <c r="P23" s="31" t="s">
        <v>238</v>
      </c>
      <c r="Q23" s="31" t="s">
        <v>238</v>
      </c>
      <c r="R23" s="31" t="s">
        <v>238</v>
      </c>
    </row>
    <row r="24" spans="1:18" ht="60" x14ac:dyDescent="0.25">
      <c r="A24" s="23" t="s">
        <v>84</v>
      </c>
      <c r="B24" s="10" t="s">
        <v>85</v>
      </c>
      <c r="C24" s="4" t="s">
        <v>287</v>
      </c>
      <c r="D24" s="5" t="s">
        <v>26</v>
      </c>
      <c r="E24" s="41" t="s">
        <v>86</v>
      </c>
      <c r="F24" s="41" t="s">
        <v>87</v>
      </c>
      <c r="G24" s="43">
        <v>800000</v>
      </c>
      <c r="H24" s="43">
        <v>800000</v>
      </c>
      <c r="I24" s="43">
        <v>0</v>
      </c>
      <c r="J24" s="45" t="s">
        <v>9</v>
      </c>
      <c r="K24" s="51" t="s">
        <v>9</v>
      </c>
      <c r="L24" s="51" t="s">
        <v>9</v>
      </c>
      <c r="M24" s="51" t="s">
        <v>9</v>
      </c>
      <c r="N24" s="51" t="s">
        <v>19</v>
      </c>
      <c r="O24" s="52" t="s">
        <v>88</v>
      </c>
      <c r="P24" s="31" t="s">
        <v>238</v>
      </c>
      <c r="Q24" s="31" t="s">
        <v>238</v>
      </c>
      <c r="R24" s="31" t="s">
        <v>238</v>
      </c>
    </row>
    <row r="25" spans="1:18" ht="60" x14ac:dyDescent="0.25">
      <c r="A25" s="23" t="s">
        <v>89</v>
      </c>
      <c r="B25" s="10" t="s">
        <v>90</v>
      </c>
      <c r="C25" s="4" t="s">
        <v>287</v>
      </c>
      <c r="D25" s="5" t="s">
        <v>26</v>
      </c>
      <c r="E25" s="41" t="s">
        <v>249</v>
      </c>
      <c r="F25" s="41" t="s">
        <v>91</v>
      </c>
      <c r="G25" s="43">
        <v>800000</v>
      </c>
      <c r="H25" s="43">
        <v>800000</v>
      </c>
      <c r="I25" s="43">
        <v>0</v>
      </c>
      <c r="J25" s="45" t="s">
        <v>9</v>
      </c>
      <c r="K25" s="51" t="s">
        <v>9</v>
      </c>
      <c r="L25" s="51" t="s">
        <v>12</v>
      </c>
      <c r="M25" s="51" t="s">
        <v>18</v>
      </c>
      <c r="N25" s="51" t="s">
        <v>32</v>
      </c>
      <c r="O25" s="52" t="s">
        <v>20</v>
      </c>
      <c r="P25" s="31" t="s">
        <v>238</v>
      </c>
      <c r="Q25" s="31" t="s">
        <v>238</v>
      </c>
      <c r="R25" s="31" t="s">
        <v>238</v>
      </c>
    </row>
    <row r="26" spans="1:18" ht="60" x14ac:dyDescent="0.25">
      <c r="A26" s="23" t="s">
        <v>92</v>
      </c>
      <c r="B26" s="20" t="s">
        <v>59</v>
      </c>
      <c r="C26" s="4" t="s">
        <v>287</v>
      </c>
      <c r="D26" s="4" t="s">
        <v>26</v>
      </c>
      <c r="E26" s="41" t="s">
        <v>250</v>
      </c>
      <c r="F26" s="41" t="s">
        <v>93</v>
      </c>
      <c r="G26" s="36">
        <v>800000</v>
      </c>
      <c r="H26" s="43">
        <v>800000</v>
      </c>
      <c r="I26" s="43">
        <v>0</v>
      </c>
      <c r="J26" s="45" t="s">
        <v>9</v>
      </c>
      <c r="K26" s="51" t="s">
        <v>9</v>
      </c>
      <c r="L26" s="51" t="s">
        <v>13</v>
      </c>
      <c r="M26" s="51" t="s">
        <v>18</v>
      </c>
      <c r="N26" s="51" t="s">
        <v>32</v>
      </c>
      <c r="O26" s="52" t="s">
        <v>20</v>
      </c>
      <c r="P26" s="31" t="s">
        <v>238</v>
      </c>
      <c r="Q26" s="31" t="s">
        <v>238</v>
      </c>
      <c r="R26" s="31" t="s">
        <v>238</v>
      </c>
    </row>
    <row r="27" spans="1:18" ht="60" x14ac:dyDescent="0.25">
      <c r="A27" s="23" t="s">
        <v>224</v>
      </c>
      <c r="B27" s="20" t="s">
        <v>94</v>
      </c>
      <c r="C27" s="4" t="s">
        <v>287</v>
      </c>
      <c r="D27" s="4" t="s">
        <v>95</v>
      </c>
      <c r="E27" s="41" t="s">
        <v>348</v>
      </c>
      <c r="F27" s="41" t="s">
        <v>96</v>
      </c>
      <c r="G27" s="43">
        <v>8000000</v>
      </c>
      <c r="H27" s="43">
        <v>3750000</v>
      </c>
      <c r="I27" s="43">
        <v>4250000</v>
      </c>
      <c r="J27" s="45" t="s">
        <v>9</v>
      </c>
      <c r="K27" s="51" t="s">
        <v>9</v>
      </c>
      <c r="L27" s="51" t="s">
        <v>13</v>
      </c>
      <c r="M27" s="51" t="s">
        <v>18</v>
      </c>
      <c r="N27" s="51" t="s">
        <v>19</v>
      </c>
      <c r="O27" s="52" t="s">
        <v>97</v>
      </c>
      <c r="P27" s="31" t="s">
        <v>238</v>
      </c>
      <c r="Q27" s="31" t="s">
        <v>238</v>
      </c>
      <c r="R27" s="31" t="s">
        <v>238</v>
      </c>
    </row>
    <row r="28" spans="1:18" ht="90" x14ac:dyDescent="0.25">
      <c r="A28" s="23" t="s">
        <v>98</v>
      </c>
      <c r="B28" s="20" t="s">
        <v>99</v>
      </c>
      <c r="C28" s="4" t="s">
        <v>287</v>
      </c>
      <c r="D28" s="4" t="s">
        <v>100</v>
      </c>
      <c r="E28" s="41" t="s">
        <v>270</v>
      </c>
      <c r="F28" s="41" t="s">
        <v>101</v>
      </c>
      <c r="G28" s="43">
        <v>1270274</v>
      </c>
      <c r="H28" s="43">
        <v>1000000</v>
      </c>
      <c r="I28" s="43">
        <v>270274</v>
      </c>
      <c r="J28" s="45" t="s">
        <v>13</v>
      </c>
      <c r="K28" s="51" t="s">
        <v>13</v>
      </c>
      <c r="L28" s="51" t="s">
        <v>18</v>
      </c>
      <c r="M28" s="51" t="s">
        <v>19</v>
      </c>
      <c r="N28" s="51" t="s">
        <v>32</v>
      </c>
      <c r="O28" s="52" t="s">
        <v>33</v>
      </c>
      <c r="P28" s="31" t="s">
        <v>238</v>
      </c>
      <c r="Q28" s="31" t="s">
        <v>238</v>
      </c>
      <c r="R28" s="31" t="s">
        <v>238</v>
      </c>
    </row>
    <row r="29" spans="1:18" s="33" customFormat="1" ht="105" x14ac:dyDescent="0.25">
      <c r="A29" s="28" t="s">
        <v>222</v>
      </c>
      <c r="B29" s="29" t="s">
        <v>16</v>
      </c>
      <c r="C29" s="4" t="s">
        <v>287</v>
      </c>
      <c r="D29" s="30" t="s">
        <v>100</v>
      </c>
      <c r="E29" s="45" t="s">
        <v>251</v>
      </c>
      <c r="F29" s="45" t="s">
        <v>102</v>
      </c>
      <c r="G29" s="36">
        <v>1000000</v>
      </c>
      <c r="H29" s="36">
        <v>1000000</v>
      </c>
      <c r="I29" s="36">
        <v>0</v>
      </c>
      <c r="J29" s="31" t="s">
        <v>238</v>
      </c>
      <c r="K29" s="31" t="s">
        <v>238</v>
      </c>
      <c r="L29" s="31" t="s">
        <v>238</v>
      </c>
      <c r="M29" s="31" t="s">
        <v>238</v>
      </c>
      <c r="N29" s="31" t="s">
        <v>238</v>
      </c>
      <c r="O29" s="31" t="s">
        <v>238</v>
      </c>
      <c r="P29" s="31" t="s">
        <v>9</v>
      </c>
      <c r="Q29" s="32" t="s">
        <v>9</v>
      </c>
      <c r="R29" s="31" t="s">
        <v>240</v>
      </c>
    </row>
    <row r="30" spans="1:18" ht="45" x14ac:dyDescent="0.25">
      <c r="A30" s="23" t="s">
        <v>103</v>
      </c>
      <c r="B30" s="20" t="s">
        <v>16</v>
      </c>
      <c r="C30" s="4" t="s">
        <v>287</v>
      </c>
      <c r="D30" s="4" t="s">
        <v>100</v>
      </c>
      <c r="E30" s="41" t="s">
        <v>253</v>
      </c>
      <c r="F30" s="41" t="s">
        <v>104</v>
      </c>
      <c r="G30" s="43">
        <v>14000000</v>
      </c>
      <c r="H30" s="43">
        <v>14000000</v>
      </c>
      <c r="I30" s="43">
        <v>0</v>
      </c>
      <c r="J30" s="45" t="s">
        <v>12</v>
      </c>
      <c r="K30" s="51" t="s">
        <v>12</v>
      </c>
      <c r="L30" s="51" t="s">
        <v>18</v>
      </c>
      <c r="M30" s="51" t="s">
        <v>19</v>
      </c>
      <c r="N30" s="51" t="s">
        <v>32</v>
      </c>
      <c r="O30" s="52" t="s">
        <v>33</v>
      </c>
      <c r="P30" s="31" t="s">
        <v>238</v>
      </c>
      <c r="Q30" s="31" t="s">
        <v>238</v>
      </c>
      <c r="R30" s="31" t="s">
        <v>238</v>
      </c>
    </row>
    <row r="31" spans="1:18" ht="60" x14ac:dyDescent="0.25">
      <c r="A31" s="130" t="s">
        <v>228</v>
      </c>
      <c r="B31" s="20" t="s">
        <v>105</v>
      </c>
      <c r="C31" s="4" t="s">
        <v>334</v>
      </c>
      <c r="D31" s="4" t="s">
        <v>106</v>
      </c>
      <c r="E31" s="41" t="s">
        <v>251</v>
      </c>
      <c r="F31" s="41" t="s">
        <v>107</v>
      </c>
      <c r="G31" s="43">
        <v>5500000</v>
      </c>
      <c r="H31" s="43">
        <v>2750000</v>
      </c>
      <c r="I31" s="43">
        <v>2750000</v>
      </c>
      <c r="J31" s="45" t="s">
        <v>13</v>
      </c>
      <c r="K31" s="51" t="s">
        <v>18</v>
      </c>
      <c r="L31" s="51" t="s">
        <v>19</v>
      </c>
      <c r="M31" s="51" t="s">
        <v>19</v>
      </c>
      <c r="N31" s="51" t="s">
        <v>32</v>
      </c>
      <c r="O31" s="52" t="s">
        <v>33</v>
      </c>
      <c r="P31" s="31" t="s">
        <v>238</v>
      </c>
      <c r="Q31" s="31" t="s">
        <v>238</v>
      </c>
      <c r="R31" s="31" t="s">
        <v>238</v>
      </c>
    </row>
    <row r="32" spans="1:18" ht="150" x14ac:dyDescent="0.25">
      <c r="A32" s="129" t="s">
        <v>227</v>
      </c>
      <c r="B32" s="20" t="s">
        <v>16</v>
      </c>
      <c r="C32" s="4" t="s">
        <v>334</v>
      </c>
      <c r="D32" s="5" t="s">
        <v>106</v>
      </c>
      <c r="E32" s="41" t="s">
        <v>251</v>
      </c>
      <c r="F32" s="41" t="s">
        <v>108</v>
      </c>
      <c r="G32" s="43">
        <v>1000000</v>
      </c>
      <c r="H32" s="43">
        <v>1000000</v>
      </c>
      <c r="I32" s="43">
        <v>0</v>
      </c>
      <c r="J32" s="31" t="s">
        <v>238</v>
      </c>
      <c r="K32" s="31" t="s">
        <v>238</v>
      </c>
      <c r="L32" s="31" t="s">
        <v>238</v>
      </c>
      <c r="M32" s="31" t="s">
        <v>238</v>
      </c>
      <c r="N32" s="31" t="s">
        <v>238</v>
      </c>
      <c r="O32" s="31" t="s">
        <v>238</v>
      </c>
      <c r="P32" s="50" t="s">
        <v>9</v>
      </c>
      <c r="Q32" s="50" t="s">
        <v>9</v>
      </c>
      <c r="R32" s="50" t="s">
        <v>240</v>
      </c>
    </row>
    <row r="33" spans="1:18" s="33" customFormat="1" ht="90" x14ac:dyDescent="0.25">
      <c r="A33" s="28" t="s">
        <v>109</v>
      </c>
      <c r="B33" s="29" t="s">
        <v>110</v>
      </c>
      <c r="C33" s="34" t="s">
        <v>335</v>
      </c>
      <c r="D33" s="34" t="s">
        <v>111</v>
      </c>
      <c r="E33" s="45" t="s">
        <v>254</v>
      </c>
      <c r="F33" s="45" t="s">
        <v>112</v>
      </c>
      <c r="G33" s="36">
        <v>6500000</v>
      </c>
      <c r="H33" s="36">
        <v>6500000</v>
      </c>
      <c r="I33" s="36">
        <v>0</v>
      </c>
      <c r="J33" s="45" t="s">
        <v>9</v>
      </c>
      <c r="K33" s="51" t="s">
        <v>9</v>
      </c>
      <c r="L33" s="51" t="s">
        <v>11</v>
      </c>
      <c r="M33" s="51" t="s">
        <v>18</v>
      </c>
      <c r="N33" s="51" t="s">
        <v>19</v>
      </c>
      <c r="O33" s="52" t="s">
        <v>113</v>
      </c>
      <c r="P33" s="31" t="s">
        <v>238</v>
      </c>
      <c r="Q33" s="31" t="s">
        <v>238</v>
      </c>
      <c r="R33" s="31" t="s">
        <v>238</v>
      </c>
    </row>
    <row r="34" spans="1:18" ht="120" x14ac:dyDescent="0.25">
      <c r="A34" s="23" t="s">
        <v>114</v>
      </c>
      <c r="B34" s="20" t="s">
        <v>115</v>
      </c>
      <c r="C34" s="34" t="s">
        <v>335</v>
      </c>
      <c r="D34" s="4" t="s">
        <v>111</v>
      </c>
      <c r="E34" s="41" t="s">
        <v>116</v>
      </c>
      <c r="F34" s="41" t="s">
        <v>117</v>
      </c>
      <c r="G34" s="43">
        <v>7394041.8399999999</v>
      </c>
      <c r="H34" s="43">
        <v>1773000</v>
      </c>
      <c r="I34" s="43">
        <v>5621041.8399999999</v>
      </c>
      <c r="J34" s="45" t="s">
        <v>9</v>
      </c>
      <c r="K34" s="51" t="s">
        <v>9</v>
      </c>
      <c r="L34" s="51" t="s">
        <v>9</v>
      </c>
      <c r="M34" s="51" t="s">
        <v>9</v>
      </c>
      <c r="N34" s="51" t="s">
        <v>12</v>
      </c>
      <c r="O34" s="52" t="s">
        <v>18</v>
      </c>
      <c r="P34" s="31" t="s">
        <v>238</v>
      </c>
      <c r="Q34" s="31" t="s">
        <v>238</v>
      </c>
      <c r="R34" s="31" t="s">
        <v>238</v>
      </c>
    </row>
    <row r="35" spans="1:18" ht="90" x14ac:dyDescent="0.25">
      <c r="A35" s="23" t="s">
        <v>231</v>
      </c>
      <c r="B35" s="20" t="s">
        <v>118</v>
      </c>
      <c r="C35" s="34" t="s">
        <v>335</v>
      </c>
      <c r="D35" s="4" t="s">
        <v>111</v>
      </c>
      <c r="E35" s="41" t="s">
        <v>273</v>
      </c>
      <c r="F35" s="41" t="s">
        <v>119</v>
      </c>
      <c r="G35" s="36">
        <v>85000000</v>
      </c>
      <c r="H35" s="43">
        <v>20000000</v>
      </c>
      <c r="I35" s="43">
        <v>65000000</v>
      </c>
      <c r="J35" s="45" t="s">
        <v>9</v>
      </c>
      <c r="K35" s="51" t="s">
        <v>9</v>
      </c>
      <c r="L35" s="51" t="s">
        <v>11</v>
      </c>
      <c r="M35" s="51" t="s">
        <v>19</v>
      </c>
      <c r="N35" s="51" t="s">
        <v>32</v>
      </c>
      <c r="O35" s="52" t="s">
        <v>45</v>
      </c>
      <c r="P35" s="31" t="s">
        <v>238</v>
      </c>
      <c r="Q35" s="31" t="s">
        <v>238</v>
      </c>
      <c r="R35" s="31" t="s">
        <v>238</v>
      </c>
    </row>
    <row r="36" spans="1:18" ht="30" x14ac:dyDescent="0.25">
      <c r="A36" s="130" t="s">
        <v>229</v>
      </c>
      <c r="B36" s="10" t="s">
        <v>120</v>
      </c>
      <c r="C36" s="34" t="s">
        <v>335</v>
      </c>
      <c r="D36" s="5" t="s">
        <v>111</v>
      </c>
      <c r="E36" s="41" t="s">
        <v>255</v>
      </c>
      <c r="F36" s="41" t="s">
        <v>121</v>
      </c>
      <c r="G36" s="36">
        <v>2500000</v>
      </c>
      <c r="H36" s="43">
        <v>2500000</v>
      </c>
      <c r="I36" s="43">
        <v>0</v>
      </c>
      <c r="J36" s="45" t="s">
        <v>9</v>
      </c>
      <c r="K36" s="51" t="s">
        <v>9</v>
      </c>
      <c r="L36" s="51" t="s">
        <v>18</v>
      </c>
      <c r="M36" s="51" t="s">
        <v>19</v>
      </c>
      <c r="N36" s="51" t="s">
        <v>32</v>
      </c>
      <c r="O36" s="52" t="s">
        <v>38</v>
      </c>
      <c r="P36" s="31" t="s">
        <v>238</v>
      </c>
      <c r="Q36" s="31" t="s">
        <v>238</v>
      </c>
      <c r="R36" s="31" t="s">
        <v>238</v>
      </c>
    </row>
    <row r="37" spans="1:18" ht="45" x14ac:dyDescent="0.25">
      <c r="A37" s="23" t="s">
        <v>122</v>
      </c>
      <c r="B37" s="20" t="s">
        <v>120</v>
      </c>
      <c r="C37" s="34" t="s">
        <v>335</v>
      </c>
      <c r="D37" s="4" t="s">
        <v>111</v>
      </c>
      <c r="E37" s="41" t="s">
        <v>274</v>
      </c>
      <c r="F37" s="41" t="s">
        <v>123</v>
      </c>
      <c r="G37" s="36">
        <v>5568037.4800000004</v>
      </c>
      <c r="H37" s="43">
        <v>5568037.4800000004</v>
      </c>
      <c r="I37" s="43">
        <v>0</v>
      </c>
      <c r="J37" s="45" t="s">
        <v>9</v>
      </c>
      <c r="K37" s="51" t="s">
        <v>9</v>
      </c>
      <c r="L37" s="51" t="s">
        <v>11</v>
      </c>
      <c r="M37" s="51" t="s">
        <v>18</v>
      </c>
      <c r="N37" s="51" t="s">
        <v>19</v>
      </c>
      <c r="O37" s="52" t="s">
        <v>113</v>
      </c>
      <c r="P37" s="31" t="s">
        <v>238</v>
      </c>
      <c r="Q37" s="31" t="s">
        <v>238</v>
      </c>
      <c r="R37" s="31" t="s">
        <v>238</v>
      </c>
    </row>
    <row r="38" spans="1:18" ht="90" x14ac:dyDescent="0.25">
      <c r="A38" s="130" t="s">
        <v>230</v>
      </c>
      <c r="B38" s="10" t="s">
        <v>118</v>
      </c>
      <c r="C38" s="34" t="s">
        <v>335</v>
      </c>
      <c r="D38" s="5" t="s">
        <v>111</v>
      </c>
      <c r="E38" s="41" t="s">
        <v>256</v>
      </c>
      <c r="F38" s="41" t="s">
        <v>124</v>
      </c>
      <c r="G38" s="43">
        <v>2500000</v>
      </c>
      <c r="H38" s="43">
        <v>2500000</v>
      </c>
      <c r="I38" s="43">
        <v>0</v>
      </c>
      <c r="J38" s="45" t="s">
        <v>9</v>
      </c>
      <c r="K38" s="51" t="s">
        <v>9</v>
      </c>
      <c r="L38" s="51" t="s">
        <v>13</v>
      </c>
      <c r="M38" s="51" t="s">
        <v>18</v>
      </c>
      <c r="N38" s="51" t="s">
        <v>19</v>
      </c>
      <c r="O38" s="52" t="s">
        <v>23</v>
      </c>
      <c r="P38" s="31" t="s">
        <v>238</v>
      </c>
      <c r="Q38" s="31" t="s">
        <v>238</v>
      </c>
      <c r="R38" s="31" t="s">
        <v>238</v>
      </c>
    </row>
    <row r="39" spans="1:18" ht="60" x14ac:dyDescent="0.25">
      <c r="A39" s="23" t="s">
        <v>125</v>
      </c>
      <c r="B39" s="10" t="s">
        <v>126</v>
      </c>
      <c r="C39" s="34" t="s">
        <v>335</v>
      </c>
      <c r="D39" s="5" t="s">
        <v>111</v>
      </c>
      <c r="E39" s="41" t="s">
        <v>127</v>
      </c>
      <c r="F39" s="41" t="s">
        <v>128</v>
      </c>
      <c r="G39" s="43">
        <v>3019590.68</v>
      </c>
      <c r="H39" s="43">
        <v>320000</v>
      </c>
      <c r="I39" s="43">
        <v>2699590.68</v>
      </c>
      <c r="J39" s="45" t="s">
        <v>9</v>
      </c>
      <c r="K39" s="51" t="s">
        <v>9</v>
      </c>
      <c r="L39" s="51" t="s">
        <v>9</v>
      </c>
      <c r="M39" s="51" t="s">
        <v>9</v>
      </c>
      <c r="N39" s="51" t="s">
        <v>12</v>
      </c>
      <c r="O39" s="52" t="s">
        <v>18</v>
      </c>
      <c r="P39" s="31" t="s">
        <v>238</v>
      </c>
      <c r="Q39" s="31" t="s">
        <v>238</v>
      </c>
      <c r="R39" s="31" t="s">
        <v>238</v>
      </c>
    </row>
    <row r="40" spans="1:18" ht="60" x14ac:dyDescent="0.25">
      <c r="A40" s="23" t="s">
        <v>129</v>
      </c>
      <c r="B40" s="10" t="s">
        <v>126</v>
      </c>
      <c r="C40" s="34" t="s">
        <v>335</v>
      </c>
      <c r="D40" s="5" t="s">
        <v>111</v>
      </c>
      <c r="E40" s="41" t="s">
        <v>130</v>
      </c>
      <c r="F40" s="41" t="s">
        <v>131</v>
      </c>
      <c r="G40" s="43">
        <v>2023000</v>
      </c>
      <c r="H40" s="43">
        <v>223000</v>
      </c>
      <c r="I40" s="43">
        <v>1800000</v>
      </c>
      <c r="J40" s="45" t="s">
        <v>9</v>
      </c>
      <c r="K40" s="51" t="s">
        <v>9</v>
      </c>
      <c r="L40" s="51" t="s">
        <v>9</v>
      </c>
      <c r="M40" s="51" t="s">
        <v>9</v>
      </c>
      <c r="N40" s="51" t="s">
        <v>12</v>
      </c>
      <c r="O40" s="52" t="s">
        <v>18</v>
      </c>
      <c r="P40" s="31" t="s">
        <v>238</v>
      </c>
      <c r="Q40" s="31" t="s">
        <v>238</v>
      </c>
      <c r="R40" s="31" t="s">
        <v>238</v>
      </c>
    </row>
    <row r="41" spans="1:18" ht="60" x14ac:dyDescent="0.25">
      <c r="A41" s="23" t="s">
        <v>132</v>
      </c>
      <c r="B41" s="10" t="s">
        <v>133</v>
      </c>
      <c r="C41" s="34" t="s">
        <v>335</v>
      </c>
      <c r="D41" s="5" t="s">
        <v>111</v>
      </c>
      <c r="E41" s="41" t="s">
        <v>134</v>
      </c>
      <c r="F41" s="41" t="s">
        <v>135</v>
      </c>
      <c r="G41" s="43">
        <v>38208059.700000003</v>
      </c>
      <c r="H41" s="43">
        <v>36000000</v>
      </c>
      <c r="I41" s="43">
        <v>2208059.7000000002</v>
      </c>
      <c r="J41" s="45" t="s">
        <v>9</v>
      </c>
      <c r="K41" s="51" t="s">
        <v>9</v>
      </c>
      <c r="L41" s="51" t="s">
        <v>13</v>
      </c>
      <c r="M41" s="51" t="s">
        <v>19</v>
      </c>
      <c r="N41" s="51" t="s">
        <v>32</v>
      </c>
      <c r="O41" s="52" t="s">
        <v>113</v>
      </c>
      <c r="P41" s="31" t="s">
        <v>238</v>
      </c>
      <c r="Q41" s="31" t="s">
        <v>238</v>
      </c>
      <c r="R41" s="31" t="s">
        <v>238</v>
      </c>
    </row>
    <row r="42" spans="1:18" ht="60" x14ac:dyDescent="0.25">
      <c r="A42" s="23" t="s">
        <v>136</v>
      </c>
      <c r="B42" s="10" t="s">
        <v>137</v>
      </c>
      <c r="C42" s="34" t="s">
        <v>335</v>
      </c>
      <c r="D42" s="5" t="s">
        <v>111</v>
      </c>
      <c r="E42" s="41" t="s">
        <v>138</v>
      </c>
      <c r="F42" s="41" t="s">
        <v>139</v>
      </c>
      <c r="G42" s="43">
        <v>6684000</v>
      </c>
      <c r="H42" s="43">
        <v>684000</v>
      </c>
      <c r="I42" s="43">
        <v>6000000</v>
      </c>
      <c r="J42" s="45" t="s">
        <v>9</v>
      </c>
      <c r="K42" s="51" t="s">
        <v>9</v>
      </c>
      <c r="L42" s="51" t="s">
        <v>9</v>
      </c>
      <c r="M42" s="51" t="s">
        <v>9</v>
      </c>
      <c r="N42" s="51" t="s">
        <v>12</v>
      </c>
      <c r="O42" s="52" t="s">
        <v>32</v>
      </c>
      <c r="P42" s="31" t="s">
        <v>238</v>
      </c>
      <c r="Q42" s="31" t="s">
        <v>238</v>
      </c>
      <c r="R42" s="31" t="s">
        <v>238</v>
      </c>
    </row>
    <row r="43" spans="1:18" ht="75" x14ac:dyDescent="0.25">
      <c r="A43" s="23" t="s">
        <v>140</v>
      </c>
      <c r="B43" s="20" t="s">
        <v>141</v>
      </c>
      <c r="C43" s="34" t="s">
        <v>335</v>
      </c>
      <c r="D43" s="4" t="s">
        <v>142</v>
      </c>
      <c r="E43" s="41" t="s">
        <v>257</v>
      </c>
      <c r="F43" s="41" t="s">
        <v>143</v>
      </c>
      <c r="G43" s="43">
        <v>2200000</v>
      </c>
      <c r="H43" s="43">
        <v>2200000</v>
      </c>
      <c r="I43" s="43">
        <v>0</v>
      </c>
      <c r="J43" s="45" t="s">
        <v>9</v>
      </c>
      <c r="K43" s="51" t="s">
        <v>9</v>
      </c>
      <c r="L43" s="51" t="s">
        <v>18</v>
      </c>
      <c r="M43" s="51" t="s">
        <v>18</v>
      </c>
      <c r="N43" s="51" t="s">
        <v>19</v>
      </c>
      <c r="O43" s="52" t="s">
        <v>14</v>
      </c>
      <c r="P43" s="31" t="s">
        <v>238</v>
      </c>
      <c r="Q43" s="31" t="s">
        <v>238</v>
      </c>
      <c r="R43" s="31" t="s">
        <v>238</v>
      </c>
    </row>
    <row r="44" spans="1:18" ht="75" x14ac:dyDescent="0.25">
      <c r="A44" s="23" t="s">
        <v>144</v>
      </c>
      <c r="B44" s="10" t="s">
        <v>145</v>
      </c>
      <c r="C44" s="34" t="s">
        <v>335</v>
      </c>
      <c r="D44" s="5" t="s">
        <v>142</v>
      </c>
      <c r="E44" s="41" t="s">
        <v>146</v>
      </c>
      <c r="F44" s="41" t="s">
        <v>147</v>
      </c>
      <c r="G44" s="43">
        <v>2775200</v>
      </c>
      <c r="H44" s="43">
        <v>1250000</v>
      </c>
      <c r="I44" s="43">
        <v>1525200</v>
      </c>
      <c r="J44" s="45" t="s">
        <v>9</v>
      </c>
      <c r="K44" s="51" t="s">
        <v>9</v>
      </c>
      <c r="L44" s="51" t="s">
        <v>12</v>
      </c>
      <c r="M44" s="51" t="s">
        <v>13</v>
      </c>
      <c r="N44" s="51" t="s">
        <v>18</v>
      </c>
      <c r="O44" s="52" t="s">
        <v>20</v>
      </c>
      <c r="P44" s="31" t="s">
        <v>238</v>
      </c>
      <c r="Q44" s="31" t="s">
        <v>238</v>
      </c>
      <c r="R44" s="31" t="s">
        <v>238</v>
      </c>
    </row>
    <row r="45" spans="1:18" ht="75" x14ac:dyDescent="0.25">
      <c r="A45" s="23" t="s">
        <v>148</v>
      </c>
      <c r="B45" s="10" t="s">
        <v>149</v>
      </c>
      <c r="C45" s="34" t="s">
        <v>335</v>
      </c>
      <c r="D45" s="5" t="s">
        <v>142</v>
      </c>
      <c r="E45" s="41" t="s">
        <v>258</v>
      </c>
      <c r="F45" s="41" t="s">
        <v>150</v>
      </c>
      <c r="G45" s="43">
        <v>1000000</v>
      </c>
      <c r="H45" s="43">
        <v>1000000</v>
      </c>
      <c r="I45" s="43">
        <v>0</v>
      </c>
      <c r="J45" s="45" t="s">
        <v>9</v>
      </c>
      <c r="K45" s="51" t="s">
        <v>9</v>
      </c>
      <c r="L45" s="51" t="s">
        <v>13</v>
      </c>
      <c r="M45" s="51" t="s">
        <v>13</v>
      </c>
      <c r="N45" s="51" t="s">
        <v>18</v>
      </c>
      <c r="O45" s="52" t="s">
        <v>38</v>
      </c>
      <c r="P45" s="31" t="s">
        <v>238</v>
      </c>
      <c r="Q45" s="31" t="s">
        <v>238</v>
      </c>
      <c r="R45" s="31" t="s">
        <v>238</v>
      </c>
    </row>
    <row r="46" spans="1:18" ht="105" x14ac:dyDescent="0.25">
      <c r="A46" s="23" t="s">
        <v>151</v>
      </c>
      <c r="B46" s="10" t="s">
        <v>152</v>
      </c>
      <c r="C46" s="34" t="s">
        <v>335</v>
      </c>
      <c r="D46" s="5" t="s">
        <v>142</v>
      </c>
      <c r="E46" s="41" t="s">
        <v>259</v>
      </c>
      <c r="F46" s="41" t="s">
        <v>153</v>
      </c>
      <c r="G46" s="43">
        <v>750000</v>
      </c>
      <c r="H46" s="43">
        <v>750000</v>
      </c>
      <c r="I46" s="43">
        <v>0</v>
      </c>
      <c r="J46" s="45" t="s">
        <v>9</v>
      </c>
      <c r="K46" s="51" t="s">
        <v>9</v>
      </c>
      <c r="L46" s="51" t="s">
        <v>18</v>
      </c>
      <c r="M46" s="51" t="s">
        <v>18</v>
      </c>
      <c r="N46" s="51" t="s">
        <v>19</v>
      </c>
      <c r="O46" s="52" t="s">
        <v>23</v>
      </c>
      <c r="P46" s="31" t="s">
        <v>238</v>
      </c>
      <c r="Q46" s="31" t="s">
        <v>238</v>
      </c>
      <c r="R46" s="31" t="s">
        <v>238</v>
      </c>
    </row>
    <row r="47" spans="1:18" ht="75" x14ac:dyDescent="0.25">
      <c r="A47" s="23" t="s">
        <v>154</v>
      </c>
      <c r="B47" s="20" t="s">
        <v>155</v>
      </c>
      <c r="C47" s="34" t="s">
        <v>335</v>
      </c>
      <c r="D47" s="4" t="s">
        <v>142</v>
      </c>
      <c r="E47" s="41" t="s">
        <v>272</v>
      </c>
      <c r="F47" s="41" t="s">
        <v>156</v>
      </c>
      <c r="G47" s="43">
        <v>500000</v>
      </c>
      <c r="H47" s="43">
        <v>500000</v>
      </c>
      <c r="I47" s="43">
        <v>0</v>
      </c>
      <c r="J47" s="45" t="s">
        <v>9</v>
      </c>
      <c r="K47" s="51" t="s">
        <v>9</v>
      </c>
      <c r="L47" s="51" t="s">
        <v>18</v>
      </c>
      <c r="M47" s="51" t="s">
        <v>18</v>
      </c>
      <c r="N47" s="51" t="s">
        <v>19</v>
      </c>
      <c r="O47" s="52" t="s">
        <v>20</v>
      </c>
      <c r="P47" s="31" t="s">
        <v>238</v>
      </c>
      <c r="Q47" s="31" t="s">
        <v>238</v>
      </c>
      <c r="R47" s="31" t="s">
        <v>238</v>
      </c>
    </row>
    <row r="48" spans="1:18" ht="75" x14ac:dyDescent="0.25">
      <c r="A48" s="23" t="s">
        <v>157</v>
      </c>
      <c r="B48" s="10" t="s">
        <v>141</v>
      </c>
      <c r="C48" s="34" t="s">
        <v>335</v>
      </c>
      <c r="D48" s="5" t="s">
        <v>142</v>
      </c>
      <c r="E48" s="41" t="s">
        <v>260</v>
      </c>
      <c r="F48" s="41" t="s">
        <v>158</v>
      </c>
      <c r="G48" s="43">
        <v>350000</v>
      </c>
      <c r="H48" s="43">
        <v>350000</v>
      </c>
      <c r="I48" s="43">
        <v>0</v>
      </c>
      <c r="J48" s="45" t="s">
        <v>9</v>
      </c>
      <c r="K48" s="51" t="s">
        <v>9</v>
      </c>
      <c r="L48" s="51" t="s">
        <v>12</v>
      </c>
      <c r="M48" s="51" t="s">
        <v>12</v>
      </c>
      <c r="N48" s="51" t="s">
        <v>13</v>
      </c>
      <c r="O48" s="52" t="s">
        <v>19</v>
      </c>
      <c r="P48" s="31" t="s">
        <v>238</v>
      </c>
      <c r="Q48" s="31" t="s">
        <v>238</v>
      </c>
      <c r="R48" s="31" t="s">
        <v>238</v>
      </c>
    </row>
    <row r="49" spans="1:18" ht="75" x14ac:dyDescent="0.25">
      <c r="A49" s="23" t="s">
        <v>159</v>
      </c>
      <c r="B49" s="10" t="s">
        <v>155</v>
      </c>
      <c r="C49" s="34" t="s">
        <v>335</v>
      </c>
      <c r="D49" s="5" t="s">
        <v>142</v>
      </c>
      <c r="E49" s="41" t="s">
        <v>160</v>
      </c>
      <c r="F49" s="41" t="s">
        <v>161</v>
      </c>
      <c r="G49" s="43">
        <v>645798</v>
      </c>
      <c r="H49" s="43">
        <v>350000</v>
      </c>
      <c r="I49" s="43">
        <v>295798</v>
      </c>
      <c r="J49" s="45" t="s">
        <v>9</v>
      </c>
      <c r="K49" s="51" t="s">
        <v>9</v>
      </c>
      <c r="L49" s="51" t="s">
        <v>13</v>
      </c>
      <c r="M49" s="51" t="s">
        <v>13</v>
      </c>
      <c r="N49" s="51" t="s">
        <v>18</v>
      </c>
      <c r="O49" s="52" t="s">
        <v>19</v>
      </c>
      <c r="P49" s="31" t="s">
        <v>238</v>
      </c>
      <c r="Q49" s="31" t="s">
        <v>238</v>
      </c>
      <c r="R49" s="31" t="s">
        <v>238</v>
      </c>
    </row>
    <row r="50" spans="1:18" ht="75" x14ac:dyDescent="0.25">
      <c r="A50" s="23" t="s">
        <v>162</v>
      </c>
      <c r="B50" s="10" t="s">
        <v>155</v>
      </c>
      <c r="C50" s="34" t="s">
        <v>335</v>
      </c>
      <c r="D50" s="5" t="s">
        <v>142</v>
      </c>
      <c r="E50" s="41" t="s">
        <v>261</v>
      </c>
      <c r="F50" s="41" t="s">
        <v>163</v>
      </c>
      <c r="G50" s="43">
        <v>600000</v>
      </c>
      <c r="H50" s="43">
        <v>600000</v>
      </c>
      <c r="I50" s="43">
        <v>0</v>
      </c>
      <c r="J50" s="45" t="s">
        <v>9</v>
      </c>
      <c r="K50" s="51" t="s">
        <v>9</v>
      </c>
      <c r="L50" s="51" t="s">
        <v>18</v>
      </c>
      <c r="M50" s="51" t="s">
        <v>18</v>
      </c>
      <c r="N50" s="51" t="s">
        <v>19</v>
      </c>
      <c r="O50" s="52" t="s">
        <v>20</v>
      </c>
      <c r="P50" s="31" t="s">
        <v>238</v>
      </c>
      <c r="Q50" s="31" t="s">
        <v>238</v>
      </c>
      <c r="R50" s="31" t="s">
        <v>238</v>
      </c>
    </row>
    <row r="51" spans="1:18" ht="105" x14ac:dyDescent="0.25">
      <c r="A51" s="23" t="s">
        <v>164</v>
      </c>
      <c r="B51" s="10" t="s">
        <v>152</v>
      </c>
      <c r="C51" s="34" t="s">
        <v>335</v>
      </c>
      <c r="D51" s="5" t="s">
        <v>142</v>
      </c>
      <c r="E51" s="41" t="s">
        <v>262</v>
      </c>
      <c r="F51" s="41" t="s">
        <v>165</v>
      </c>
      <c r="G51" s="43">
        <v>1000000</v>
      </c>
      <c r="H51" s="43">
        <v>1000000</v>
      </c>
      <c r="I51" s="43">
        <v>0</v>
      </c>
      <c r="J51" s="45" t="s">
        <v>9</v>
      </c>
      <c r="K51" s="51" t="s">
        <v>9</v>
      </c>
      <c r="L51" s="51" t="s">
        <v>18</v>
      </c>
      <c r="M51" s="51" t="s">
        <v>18</v>
      </c>
      <c r="N51" s="51" t="s">
        <v>19</v>
      </c>
      <c r="O51" s="52" t="s">
        <v>166</v>
      </c>
      <c r="P51" s="31" t="s">
        <v>238</v>
      </c>
      <c r="Q51" s="31" t="s">
        <v>238</v>
      </c>
      <c r="R51" s="31" t="s">
        <v>238</v>
      </c>
    </row>
    <row r="52" spans="1:18" ht="75" x14ac:dyDescent="0.25">
      <c r="A52" s="23" t="s">
        <v>167</v>
      </c>
      <c r="B52" s="10" t="s">
        <v>141</v>
      </c>
      <c r="C52" s="34" t="s">
        <v>335</v>
      </c>
      <c r="D52" s="5" t="s">
        <v>142</v>
      </c>
      <c r="E52" s="41" t="s">
        <v>263</v>
      </c>
      <c r="F52" s="41" t="s">
        <v>168</v>
      </c>
      <c r="G52" s="43">
        <v>2000000</v>
      </c>
      <c r="H52" s="43">
        <v>2000000</v>
      </c>
      <c r="I52" s="43">
        <v>0</v>
      </c>
      <c r="J52" s="45" t="s">
        <v>9</v>
      </c>
      <c r="K52" s="51" t="s">
        <v>9</v>
      </c>
      <c r="L52" s="51" t="s">
        <v>18</v>
      </c>
      <c r="M52" s="51" t="s">
        <v>18</v>
      </c>
      <c r="N52" s="51" t="s">
        <v>19</v>
      </c>
      <c r="O52" s="52" t="s">
        <v>166</v>
      </c>
      <c r="P52" s="31" t="s">
        <v>238</v>
      </c>
      <c r="Q52" s="31" t="s">
        <v>238</v>
      </c>
      <c r="R52" s="31" t="s">
        <v>238</v>
      </c>
    </row>
    <row r="53" spans="1:18" ht="90" x14ac:dyDescent="0.25">
      <c r="A53" s="23" t="s">
        <v>169</v>
      </c>
      <c r="B53" s="10" t="s">
        <v>170</v>
      </c>
      <c r="C53" s="34" t="s">
        <v>335</v>
      </c>
      <c r="D53" s="5" t="s">
        <v>142</v>
      </c>
      <c r="E53" s="41" t="s">
        <v>270</v>
      </c>
      <c r="F53" s="41" t="s">
        <v>171</v>
      </c>
      <c r="G53" s="43">
        <v>4000000</v>
      </c>
      <c r="H53" s="43">
        <v>2000000</v>
      </c>
      <c r="I53" s="43">
        <v>2000000</v>
      </c>
      <c r="J53" s="45" t="s">
        <v>13</v>
      </c>
      <c r="K53" s="51" t="s">
        <v>18</v>
      </c>
      <c r="L53" s="51" t="s">
        <v>19</v>
      </c>
      <c r="M53" s="51" t="s">
        <v>32</v>
      </c>
      <c r="N53" s="51" t="s">
        <v>14</v>
      </c>
      <c r="O53" s="52" t="s">
        <v>45</v>
      </c>
      <c r="P53" s="31" t="s">
        <v>238</v>
      </c>
      <c r="Q53" s="31" t="s">
        <v>238</v>
      </c>
      <c r="R53" s="31" t="s">
        <v>238</v>
      </c>
    </row>
    <row r="54" spans="1:18" ht="90" x14ac:dyDescent="0.25">
      <c r="A54" s="23" t="s">
        <v>172</v>
      </c>
      <c r="B54" s="10" t="s">
        <v>173</v>
      </c>
      <c r="C54" s="34" t="s">
        <v>335</v>
      </c>
      <c r="D54" s="5" t="s">
        <v>142</v>
      </c>
      <c r="E54" s="41" t="s">
        <v>264</v>
      </c>
      <c r="F54" s="41" t="s">
        <v>174</v>
      </c>
      <c r="G54" s="43">
        <v>22692000</v>
      </c>
      <c r="H54" s="43">
        <v>14000000</v>
      </c>
      <c r="I54" s="43">
        <v>8692000</v>
      </c>
      <c r="J54" s="45" t="s">
        <v>13</v>
      </c>
      <c r="K54" s="51" t="s">
        <v>18</v>
      </c>
      <c r="L54" s="51" t="s">
        <v>19</v>
      </c>
      <c r="M54" s="51" t="s">
        <v>32</v>
      </c>
      <c r="N54" s="51" t="s">
        <v>14</v>
      </c>
      <c r="O54" s="52" t="s">
        <v>45</v>
      </c>
      <c r="P54" s="31" t="s">
        <v>238</v>
      </c>
      <c r="Q54" s="31" t="s">
        <v>238</v>
      </c>
      <c r="R54" s="31" t="s">
        <v>238</v>
      </c>
    </row>
    <row r="55" spans="1:18" ht="90" x14ac:dyDescent="0.25">
      <c r="A55" s="23" t="s">
        <v>175</v>
      </c>
      <c r="B55" s="10" t="s">
        <v>176</v>
      </c>
      <c r="C55" s="34" t="s">
        <v>335</v>
      </c>
      <c r="D55" s="5" t="s">
        <v>142</v>
      </c>
      <c r="E55" s="41" t="s">
        <v>265</v>
      </c>
      <c r="F55" s="41" t="s">
        <v>177</v>
      </c>
      <c r="G55" s="43">
        <v>17500000</v>
      </c>
      <c r="H55" s="43">
        <v>17500000</v>
      </c>
      <c r="I55" s="43">
        <v>0</v>
      </c>
      <c r="J55" s="45" t="s">
        <v>13</v>
      </c>
      <c r="K55" s="51" t="s">
        <v>18</v>
      </c>
      <c r="L55" s="51" t="s">
        <v>19</v>
      </c>
      <c r="M55" s="51" t="s">
        <v>32</v>
      </c>
      <c r="N55" s="51" t="s">
        <v>14</v>
      </c>
      <c r="O55" s="52" t="s">
        <v>45</v>
      </c>
      <c r="P55" s="31" t="s">
        <v>238</v>
      </c>
      <c r="Q55" s="31" t="s">
        <v>238</v>
      </c>
      <c r="R55" s="31" t="s">
        <v>238</v>
      </c>
    </row>
    <row r="56" spans="1:18" ht="90" x14ac:dyDescent="0.25">
      <c r="A56" s="130" t="s">
        <v>234</v>
      </c>
      <c r="B56" s="10" t="s">
        <v>16</v>
      </c>
      <c r="C56" s="34" t="s">
        <v>335</v>
      </c>
      <c r="D56" s="5" t="s">
        <v>178</v>
      </c>
      <c r="E56" s="41" t="s">
        <v>270</v>
      </c>
      <c r="F56" s="41" t="s">
        <v>179</v>
      </c>
      <c r="G56" s="43">
        <v>12500000</v>
      </c>
      <c r="H56" s="43">
        <v>12500000</v>
      </c>
      <c r="I56" s="43">
        <v>0</v>
      </c>
      <c r="J56" s="45" t="s">
        <v>13</v>
      </c>
      <c r="K56" s="51" t="s">
        <v>18</v>
      </c>
      <c r="L56" s="51" t="s">
        <v>14</v>
      </c>
      <c r="M56" s="51" t="s">
        <v>20</v>
      </c>
      <c r="N56" s="51" t="s">
        <v>23</v>
      </c>
      <c r="O56" s="52" t="s">
        <v>45</v>
      </c>
      <c r="P56" s="31" t="s">
        <v>238</v>
      </c>
      <c r="Q56" s="31" t="s">
        <v>238</v>
      </c>
      <c r="R56" s="31" t="s">
        <v>238</v>
      </c>
    </row>
    <row r="57" spans="1:18" ht="105" x14ac:dyDescent="0.25">
      <c r="A57" s="23" t="s">
        <v>180</v>
      </c>
      <c r="B57" s="10" t="s">
        <v>181</v>
      </c>
      <c r="C57" s="34" t="s">
        <v>335</v>
      </c>
      <c r="D57" s="5" t="s">
        <v>178</v>
      </c>
      <c r="E57" s="41" t="s">
        <v>270</v>
      </c>
      <c r="F57" s="41" t="s">
        <v>182</v>
      </c>
      <c r="G57" s="43">
        <v>19431962.52</v>
      </c>
      <c r="H57" s="43">
        <v>19431962.52</v>
      </c>
      <c r="I57" s="43">
        <v>0</v>
      </c>
      <c r="J57" s="45" t="s">
        <v>13</v>
      </c>
      <c r="K57" s="51" t="s">
        <v>18</v>
      </c>
      <c r="L57" s="51" t="s">
        <v>19</v>
      </c>
      <c r="M57" s="51" t="s">
        <v>19</v>
      </c>
      <c r="N57" s="51" t="s">
        <v>32</v>
      </c>
      <c r="O57" s="52" t="s">
        <v>113</v>
      </c>
      <c r="P57" s="31" t="s">
        <v>238</v>
      </c>
      <c r="Q57" s="31" t="s">
        <v>238</v>
      </c>
      <c r="R57" s="31" t="s">
        <v>238</v>
      </c>
    </row>
    <row r="58" spans="1:18" ht="60" x14ac:dyDescent="0.25">
      <c r="A58" s="23" t="s">
        <v>183</v>
      </c>
      <c r="B58" s="10" t="s">
        <v>184</v>
      </c>
      <c r="C58" s="5" t="s">
        <v>311</v>
      </c>
      <c r="D58" s="5" t="s">
        <v>185</v>
      </c>
      <c r="E58" s="41" t="s">
        <v>251</v>
      </c>
      <c r="F58" s="41" t="s">
        <v>186</v>
      </c>
      <c r="G58" s="43">
        <v>14000000</v>
      </c>
      <c r="H58" s="43">
        <v>14000000</v>
      </c>
      <c r="I58" s="43">
        <v>0</v>
      </c>
      <c r="J58" s="45" t="s">
        <v>11</v>
      </c>
      <c r="K58" s="51" t="s">
        <v>13</v>
      </c>
      <c r="L58" s="51" t="s">
        <v>32</v>
      </c>
      <c r="M58" s="51" t="s">
        <v>32</v>
      </c>
      <c r="N58" s="51" t="s">
        <v>14</v>
      </c>
      <c r="O58" s="52" t="s">
        <v>45</v>
      </c>
      <c r="P58" s="31" t="s">
        <v>238</v>
      </c>
      <c r="Q58" s="31" t="s">
        <v>238</v>
      </c>
      <c r="R58" s="31" t="s">
        <v>238</v>
      </c>
    </row>
    <row r="59" spans="1:18" ht="105" x14ac:dyDescent="0.25">
      <c r="A59" s="23" t="s">
        <v>187</v>
      </c>
      <c r="B59" s="10" t="s">
        <v>188</v>
      </c>
      <c r="C59" s="5" t="s">
        <v>311</v>
      </c>
      <c r="D59" s="5" t="s">
        <v>185</v>
      </c>
      <c r="E59" s="41" t="s">
        <v>266</v>
      </c>
      <c r="F59" s="41" t="s">
        <v>189</v>
      </c>
      <c r="G59" s="43">
        <v>3500000</v>
      </c>
      <c r="H59" s="43">
        <v>2000000</v>
      </c>
      <c r="I59" s="43">
        <v>1500000</v>
      </c>
      <c r="J59" s="45" t="s">
        <v>13</v>
      </c>
      <c r="K59" s="51" t="s">
        <v>13</v>
      </c>
      <c r="L59" s="51" t="s">
        <v>19</v>
      </c>
      <c r="M59" s="51" t="s">
        <v>32</v>
      </c>
      <c r="N59" s="51" t="s">
        <v>14</v>
      </c>
      <c r="O59" s="52" t="s">
        <v>38</v>
      </c>
      <c r="P59" s="31" t="s">
        <v>238</v>
      </c>
      <c r="Q59" s="31" t="s">
        <v>238</v>
      </c>
      <c r="R59" s="31" t="s">
        <v>238</v>
      </c>
    </row>
    <row r="60" spans="1:18" ht="45" x14ac:dyDescent="0.25">
      <c r="A60" s="23" t="s">
        <v>190</v>
      </c>
      <c r="B60" s="10" t="s">
        <v>191</v>
      </c>
      <c r="C60" s="5" t="s">
        <v>311</v>
      </c>
      <c r="D60" s="5" t="s">
        <v>185</v>
      </c>
      <c r="E60" s="41" t="s">
        <v>267</v>
      </c>
      <c r="F60" s="41" t="s">
        <v>192</v>
      </c>
      <c r="G60" s="43">
        <v>4000000</v>
      </c>
      <c r="H60" s="43">
        <v>4000000</v>
      </c>
      <c r="I60" s="43">
        <v>0</v>
      </c>
      <c r="J60" s="45" t="s">
        <v>12</v>
      </c>
      <c r="K60" s="51" t="s">
        <v>12</v>
      </c>
      <c r="L60" s="51" t="s">
        <v>19</v>
      </c>
      <c r="M60" s="51" t="s">
        <v>32</v>
      </c>
      <c r="N60" s="51" t="s">
        <v>14</v>
      </c>
      <c r="O60" s="52" t="s">
        <v>38</v>
      </c>
      <c r="P60" s="31" t="s">
        <v>238</v>
      </c>
      <c r="Q60" s="31" t="s">
        <v>238</v>
      </c>
      <c r="R60" s="31" t="s">
        <v>238</v>
      </c>
    </row>
    <row r="61" spans="1:18" ht="75" x14ac:dyDescent="0.25">
      <c r="A61" s="23" t="s">
        <v>193</v>
      </c>
      <c r="B61" s="10" t="s">
        <v>194</v>
      </c>
      <c r="C61" s="5" t="s">
        <v>311</v>
      </c>
      <c r="D61" s="5" t="s">
        <v>185</v>
      </c>
      <c r="E61" s="41" t="s">
        <v>268</v>
      </c>
      <c r="F61" s="41" t="s">
        <v>195</v>
      </c>
      <c r="G61" s="43">
        <v>2000000</v>
      </c>
      <c r="H61" s="43">
        <v>2000000</v>
      </c>
      <c r="I61" s="43">
        <v>0</v>
      </c>
      <c r="J61" s="45" t="s">
        <v>13</v>
      </c>
      <c r="K61" s="51" t="s">
        <v>13</v>
      </c>
      <c r="L61" s="51" t="s">
        <v>19</v>
      </c>
      <c r="M61" s="51" t="s">
        <v>32</v>
      </c>
      <c r="N61" s="51" t="s">
        <v>14</v>
      </c>
      <c r="O61" s="52" t="s">
        <v>113</v>
      </c>
      <c r="P61" s="31" t="s">
        <v>238</v>
      </c>
      <c r="Q61" s="31" t="s">
        <v>238</v>
      </c>
      <c r="R61" s="31" t="s">
        <v>238</v>
      </c>
    </row>
    <row r="62" spans="1:18" ht="60" x14ac:dyDescent="0.25">
      <c r="A62" s="23" t="s">
        <v>196</v>
      </c>
      <c r="B62" s="10" t="s">
        <v>197</v>
      </c>
      <c r="C62" s="5" t="s">
        <v>317</v>
      </c>
      <c r="D62" s="5" t="s">
        <v>198</v>
      </c>
      <c r="E62" s="41" t="s">
        <v>251</v>
      </c>
      <c r="F62" s="41" t="s">
        <v>199</v>
      </c>
      <c r="G62" s="43">
        <v>10000000</v>
      </c>
      <c r="H62" s="43">
        <v>10000000</v>
      </c>
      <c r="I62" s="43">
        <v>0</v>
      </c>
      <c r="J62" s="45" t="s">
        <v>13</v>
      </c>
      <c r="K62" s="51" t="s">
        <v>18</v>
      </c>
      <c r="L62" s="51" t="s">
        <v>19</v>
      </c>
      <c r="M62" s="51" t="s">
        <v>32</v>
      </c>
      <c r="N62" s="51" t="s">
        <v>14</v>
      </c>
      <c r="O62" s="52" t="s">
        <v>45</v>
      </c>
      <c r="P62" s="31" t="s">
        <v>238</v>
      </c>
      <c r="Q62" s="31" t="s">
        <v>238</v>
      </c>
      <c r="R62" s="31" t="s">
        <v>238</v>
      </c>
    </row>
    <row r="63" spans="1:18" ht="60" x14ac:dyDescent="0.25">
      <c r="A63" s="130" t="s">
        <v>233</v>
      </c>
      <c r="B63" s="10" t="s">
        <v>197</v>
      </c>
      <c r="C63" s="5" t="s">
        <v>317</v>
      </c>
      <c r="D63" s="5" t="s">
        <v>198</v>
      </c>
      <c r="E63" s="41" t="s">
        <v>251</v>
      </c>
      <c r="F63" s="41" t="s">
        <v>200</v>
      </c>
      <c r="G63" s="43">
        <v>1000000</v>
      </c>
      <c r="H63" s="43">
        <v>1000000</v>
      </c>
      <c r="I63" s="43">
        <v>0</v>
      </c>
      <c r="J63" s="45" t="s">
        <v>13</v>
      </c>
      <c r="K63" s="51" t="s">
        <v>18</v>
      </c>
      <c r="L63" s="51" t="s">
        <v>19</v>
      </c>
      <c r="M63" s="51" t="s">
        <v>32</v>
      </c>
      <c r="N63" s="51" t="s">
        <v>14</v>
      </c>
      <c r="O63" s="52" t="s">
        <v>45</v>
      </c>
      <c r="P63" s="31" t="s">
        <v>238</v>
      </c>
      <c r="Q63" s="31" t="s">
        <v>238</v>
      </c>
      <c r="R63" s="31" t="s">
        <v>238</v>
      </c>
    </row>
    <row r="64" spans="1:18" ht="60" x14ac:dyDescent="0.25">
      <c r="A64" s="23" t="s">
        <v>201</v>
      </c>
      <c r="B64" s="10" t="s">
        <v>202</v>
      </c>
      <c r="C64" s="5" t="s">
        <v>317</v>
      </c>
      <c r="D64" s="5" t="s">
        <v>203</v>
      </c>
      <c r="E64" s="41" t="s">
        <v>251</v>
      </c>
      <c r="F64" s="41" t="s">
        <v>204</v>
      </c>
      <c r="G64" s="43">
        <v>13000000</v>
      </c>
      <c r="H64" s="43">
        <v>12000000</v>
      </c>
      <c r="I64" s="43">
        <v>1000000</v>
      </c>
      <c r="J64" s="45" t="s">
        <v>9</v>
      </c>
      <c r="K64" s="51" t="s">
        <v>9</v>
      </c>
      <c r="L64" s="51" t="s">
        <v>12</v>
      </c>
      <c r="M64" s="51" t="s">
        <v>18</v>
      </c>
      <c r="N64" s="51" t="s">
        <v>18</v>
      </c>
      <c r="O64" s="52" t="s">
        <v>113</v>
      </c>
      <c r="P64" s="31" t="s">
        <v>238</v>
      </c>
      <c r="Q64" s="31" t="s">
        <v>238</v>
      </c>
      <c r="R64" s="31" t="s">
        <v>238</v>
      </c>
    </row>
    <row r="65" spans="1:18" ht="60" x14ac:dyDescent="0.25">
      <c r="A65" s="23" t="s">
        <v>205</v>
      </c>
      <c r="B65" s="20" t="s">
        <v>206</v>
      </c>
      <c r="C65" s="4" t="s">
        <v>317</v>
      </c>
      <c r="D65" s="4" t="s">
        <v>207</v>
      </c>
      <c r="E65" s="41" t="s">
        <v>269</v>
      </c>
      <c r="F65" s="41" t="s">
        <v>208</v>
      </c>
      <c r="G65" s="43">
        <v>10000000</v>
      </c>
      <c r="H65" s="43">
        <v>3000000</v>
      </c>
      <c r="I65" s="43">
        <v>7000000</v>
      </c>
      <c r="J65" s="45" t="s">
        <v>9</v>
      </c>
      <c r="K65" s="51" t="s">
        <v>9</v>
      </c>
      <c r="L65" s="51" t="s">
        <v>12</v>
      </c>
      <c r="M65" s="51" t="s">
        <v>13</v>
      </c>
      <c r="N65" s="51" t="s">
        <v>18</v>
      </c>
      <c r="O65" s="52" t="s">
        <v>38</v>
      </c>
      <c r="P65" s="31" t="s">
        <v>238</v>
      </c>
      <c r="Q65" s="31" t="s">
        <v>238</v>
      </c>
      <c r="R65" s="31" t="s">
        <v>238</v>
      </c>
    </row>
    <row r="66" spans="1:18" ht="75" x14ac:dyDescent="0.25">
      <c r="A66" s="23" t="s">
        <v>209</v>
      </c>
      <c r="B66" s="20" t="s">
        <v>210</v>
      </c>
      <c r="C66" s="16" t="s">
        <v>321</v>
      </c>
      <c r="D66" s="16" t="s">
        <v>211</v>
      </c>
      <c r="E66" s="41" t="s">
        <v>251</v>
      </c>
      <c r="F66" s="46" t="s">
        <v>212</v>
      </c>
      <c r="G66" s="43">
        <v>10000000</v>
      </c>
      <c r="H66" s="43">
        <v>10000000</v>
      </c>
      <c r="I66" s="43">
        <v>0</v>
      </c>
      <c r="J66" s="45" t="s">
        <v>12</v>
      </c>
      <c r="K66" s="51" t="s">
        <v>13</v>
      </c>
      <c r="L66" s="51" t="s">
        <v>19</v>
      </c>
      <c r="M66" s="51" t="s">
        <v>32</v>
      </c>
      <c r="N66" s="51" t="s">
        <v>32</v>
      </c>
      <c r="O66" s="52" t="s">
        <v>38</v>
      </c>
      <c r="P66" s="31" t="s">
        <v>238</v>
      </c>
      <c r="Q66" s="31" t="s">
        <v>238</v>
      </c>
      <c r="R66" s="31" t="s">
        <v>238</v>
      </c>
    </row>
    <row r="67" spans="1:18" ht="45" x14ac:dyDescent="0.25">
      <c r="A67" s="130" t="s">
        <v>232</v>
      </c>
      <c r="B67" s="21" t="s">
        <v>16</v>
      </c>
      <c r="C67" s="17" t="s">
        <v>336</v>
      </c>
      <c r="D67" s="17" t="s">
        <v>213</v>
      </c>
      <c r="E67" s="41" t="s">
        <v>252</v>
      </c>
      <c r="F67" s="47" t="s">
        <v>214</v>
      </c>
      <c r="G67" s="48">
        <v>15372385.77</v>
      </c>
      <c r="H67" s="49">
        <v>15372385.77</v>
      </c>
      <c r="I67" s="43">
        <v>0</v>
      </c>
      <c r="J67" s="45" t="s">
        <v>13</v>
      </c>
      <c r="K67" s="51" t="s">
        <v>13</v>
      </c>
      <c r="L67" s="51" t="s">
        <v>18</v>
      </c>
      <c r="M67" s="51" t="s">
        <v>18</v>
      </c>
      <c r="N67" s="51" t="s">
        <v>19</v>
      </c>
      <c r="O67" s="52" t="s">
        <v>33</v>
      </c>
      <c r="P67" s="31" t="s">
        <v>238</v>
      </c>
      <c r="Q67" s="31" t="s">
        <v>238</v>
      </c>
      <c r="R67" s="31" t="s">
        <v>238</v>
      </c>
    </row>
    <row r="68" spans="1:18" s="6" customFormat="1" ht="15" x14ac:dyDescent="0.25">
      <c r="A68" s="13"/>
      <c r="B68" s="14"/>
      <c r="C68" s="14"/>
      <c r="D68" s="14"/>
      <c r="E68" s="14"/>
      <c r="F68" s="14"/>
      <c r="G68" s="18">
        <f>SUM(G2:G67)</f>
        <v>537970109.88999999</v>
      </c>
      <c r="H68" s="37">
        <f>SUM(H2:H67)</f>
        <v>400872385.76999998</v>
      </c>
      <c r="I68" s="15">
        <f>SUM(I2:I67)</f>
        <v>137097724.12</v>
      </c>
      <c r="J68" s="11"/>
      <c r="K68" s="12"/>
      <c r="L68" s="12"/>
      <c r="M68" s="12"/>
      <c r="N68" s="12"/>
      <c r="O68" s="12"/>
    </row>
    <row r="69" spans="1:18" x14ac:dyDescent="0.25">
      <c r="A69" s="7"/>
      <c r="B69" s="8"/>
      <c r="C69" s="8"/>
      <c r="D69" s="8"/>
      <c r="E69" s="39"/>
      <c r="F69" s="8"/>
      <c r="G69" s="7"/>
      <c r="H69" s="7"/>
      <c r="I69" s="7"/>
      <c r="J69" s="7"/>
      <c r="K69" s="7"/>
      <c r="L69" s="7"/>
      <c r="M69" s="7"/>
      <c r="N69" s="7"/>
      <c r="O69" s="7"/>
    </row>
    <row r="70" spans="1:18" x14ac:dyDescent="0.25">
      <c r="A70" s="7"/>
      <c r="B70" s="8"/>
      <c r="C70" s="8"/>
      <c r="D70" s="8"/>
      <c r="E70" s="39"/>
      <c r="F70" s="8"/>
      <c r="G70" s="7"/>
      <c r="H70" s="7"/>
      <c r="I70" s="7"/>
      <c r="J70" s="7"/>
      <c r="K70" s="7"/>
      <c r="L70" s="7"/>
      <c r="M70" s="7"/>
      <c r="N70" s="7"/>
      <c r="O70" s="7"/>
    </row>
    <row r="71" spans="1:18" x14ac:dyDescent="0.25">
      <c r="A71" s="7"/>
      <c r="B71" s="8"/>
      <c r="C71" s="8"/>
      <c r="D71" s="8"/>
      <c r="E71" s="39"/>
      <c r="F71" s="8"/>
      <c r="G71" s="7"/>
      <c r="H71" s="7"/>
      <c r="I71" s="7"/>
      <c r="J71" s="7"/>
      <c r="K71" s="7"/>
      <c r="L71" s="7"/>
      <c r="M71" s="7"/>
      <c r="N71" s="7"/>
      <c r="O71" s="7"/>
    </row>
    <row r="72" spans="1:18" x14ac:dyDescent="0.25">
      <c r="A72" s="7"/>
      <c r="B72" s="8"/>
      <c r="C72" s="8"/>
      <c r="D72" s="8"/>
      <c r="E72" s="39"/>
      <c r="F72" s="8"/>
      <c r="G72" s="7"/>
      <c r="H72" s="7"/>
      <c r="I72" s="7"/>
      <c r="J72" s="7"/>
      <c r="K72" s="7"/>
      <c r="L72" s="7"/>
      <c r="M72" s="7"/>
      <c r="N72" s="7"/>
      <c r="O72" s="7"/>
    </row>
    <row r="73" spans="1:18" x14ac:dyDescent="0.25">
      <c r="A73" s="7"/>
      <c r="B73" s="8"/>
      <c r="C73" s="8"/>
      <c r="D73" s="8"/>
      <c r="E73" s="39"/>
      <c r="F73" s="8"/>
      <c r="G73" s="7"/>
      <c r="H73" s="7"/>
      <c r="I73" s="7"/>
      <c r="J73" s="7"/>
      <c r="K73" s="7"/>
      <c r="L73" s="7"/>
      <c r="M73" s="7"/>
      <c r="N73" s="7"/>
      <c r="O73" s="7"/>
    </row>
    <row r="74" spans="1:18" x14ac:dyDescent="0.25">
      <c r="A74" s="7"/>
      <c r="B74" s="8"/>
      <c r="C74" s="8"/>
      <c r="D74" s="8"/>
      <c r="E74" s="39"/>
      <c r="F74" s="8"/>
      <c r="G74" s="7"/>
      <c r="H74" s="7"/>
      <c r="I74" s="7"/>
      <c r="J74" s="7"/>
      <c r="K74" s="7"/>
      <c r="L74" s="7"/>
      <c r="M74" s="7"/>
      <c r="N74" s="7"/>
      <c r="O74" s="7"/>
    </row>
    <row r="75" spans="1:18" x14ac:dyDescent="0.25">
      <c r="A75" s="7"/>
      <c r="B75" s="8"/>
      <c r="C75" s="8"/>
      <c r="D75" s="8"/>
      <c r="E75" s="39"/>
      <c r="F75" s="8"/>
      <c r="G75" s="7"/>
      <c r="H75" s="7"/>
      <c r="I75" s="7"/>
      <c r="J75" s="7"/>
      <c r="K75" s="7"/>
      <c r="L75" s="7"/>
      <c r="M75" s="7"/>
      <c r="N75" s="7"/>
      <c r="O75" s="7"/>
    </row>
    <row r="76" spans="1:18" x14ac:dyDescent="0.25">
      <c r="A76" s="7"/>
      <c r="B76" s="8"/>
      <c r="C76" s="8"/>
      <c r="D76" s="8"/>
      <c r="E76" s="39"/>
      <c r="F76" s="8"/>
      <c r="G76" s="7"/>
      <c r="H76" s="7"/>
      <c r="I76" s="7"/>
      <c r="J76" s="7"/>
      <c r="K76" s="7"/>
      <c r="L76" s="7"/>
      <c r="M76" s="7"/>
      <c r="N76" s="7"/>
      <c r="O76" s="7"/>
    </row>
    <row r="77" spans="1:18" x14ac:dyDescent="0.25">
      <c r="A77" s="7"/>
      <c r="B77" s="8"/>
      <c r="C77" s="8"/>
      <c r="D77" s="8"/>
      <c r="E77" s="39"/>
      <c r="F77" s="8"/>
      <c r="G77" s="7"/>
      <c r="H77" s="7"/>
      <c r="I77" s="7"/>
      <c r="J77" s="7"/>
      <c r="K77" s="7"/>
      <c r="L77" s="7"/>
      <c r="M77" s="7"/>
      <c r="N77" s="7"/>
      <c r="O77" s="7"/>
    </row>
    <row r="78" spans="1:18" x14ac:dyDescent="0.25">
      <c r="A78" s="7"/>
      <c r="B78" s="8"/>
      <c r="C78" s="8"/>
      <c r="D78" s="8"/>
      <c r="E78" s="39"/>
      <c r="F78" s="8"/>
      <c r="G78" s="7"/>
      <c r="H78" s="7"/>
      <c r="I78" s="7"/>
      <c r="J78" s="7"/>
      <c r="K78" s="7"/>
      <c r="L78" s="7"/>
      <c r="M78" s="7"/>
      <c r="N78" s="7"/>
      <c r="O78" s="7"/>
    </row>
    <row r="79" spans="1:18" x14ac:dyDescent="0.25">
      <c r="A79" s="7"/>
      <c r="B79" s="8"/>
      <c r="C79" s="8"/>
      <c r="D79" s="8"/>
      <c r="E79" s="39"/>
      <c r="F79" s="8"/>
      <c r="G79" s="7"/>
      <c r="H79" s="7"/>
      <c r="I79" s="7"/>
      <c r="J79" s="7"/>
      <c r="K79" s="7"/>
      <c r="L79" s="7"/>
      <c r="M79" s="7"/>
      <c r="N79" s="7"/>
      <c r="O79" s="7"/>
    </row>
    <row r="80" spans="1:18" x14ac:dyDescent="0.25">
      <c r="A80" s="7"/>
      <c r="B80" s="8"/>
      <c r="C80" s="8"/>
      <c r="D80" s="8"/>
      <c r="E80" s="39"/>
      <c r="F80" s="8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5">
      <c r="A81" s="7"/>
      <c r="B81" s="8"/>
      <c r="C81" s="8"/>
      <c r="D81" s="8"/>
      <c r="E81" s="39"/>
      <c r="F81" s="8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5">
      <c r="A82" s="7"/>
      <c r="B82" s="8"/>
      <c r="C82" s="8"/>
      <c r="D82" s="8"/>
      <c r="E82" s="39"/>
      <c r="F82" s="8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5">
      <c r="A83" s="7"/>
      <c r="B83" s="8"/>
      <c r="C83" s="8"/>
      <c r="D83" s="8"/>
      <c r="E83" s="39"/>
      <c r="F83" s="8"/>
      <c r="G83" s="7"/>
      <c r="H83" s="7"/>
      <c r="I83" s="7"/>
      <c r="J83" s="7"/>
      <c r="K83" s="7"/>
      <c r="L83" s="7"/>
      <c r="M83" s="7"/>
      <c r="N83" s="7"/>
      <c r="O83" s="7"/>
    </row>
    <row r="84" spans="1:15" x14ac:dyDescent="0.25">
      <c r="A84" s="7"/>
      <c r="B84" s="8"/>
      <c r="C84" s="8"/>
      <c r="D84" s="8"/>
      <c r="E84" s="39"/>
      <c r="F84" s="8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5">
      <c r="A85" s="7"/>
      <c r="B85" s="8"/>
      <c r="C85" s="8"/>
      <c r="D85" s="8"/>
      <c r="E85" s="39"/>
      <c r="F85" s="8"/>
      <c r="G85" s="7"/>
      <c r="H85" s="7"/>
      <c r="I85" s="7"/>
      <c r="J85" s="7"/>
      <c r="K85" s="7"/>
      <c r="L85" s="7"/>
      <c r="M85" s="7"/>
      <c r="N85" s="7"/>
      <c r="O85" s="7"/>
    </row>
    <row r="86" spans="1:15" x14ac:dyDescent="0.25">
      <c r="A86" s="7"/>
      <c r="B86" s="8"/>
      <c r="C86" s="8"/>
      <c r="D86" s="8"/>
      <c r="E86" s="39"/>
      <c r="F86" s="8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/>
      <c r="B87" s="8"/>
      <c r="C87" s="8"/>
      <c r="D87" s="8"/>
      <c r="E87" s="39"/>
      <c r="F87" s="8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8"/>
      <c r="C88" s="8"/>
      <c r="D88" s="8"/>
      <c r="E88" s="39"/>
      <c r="F88" s="8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8"/>
      <c r="C89" s="8"/>
      <c r="D89" s="8"/>
      <c r="E89" s="39"/>
      <c r="F89" s="8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8"/>
      <c r="C90" s="8"/>
      <c r="D90" s="8"/>
      <c r="E90" s="39"/>
      <c r="F90" s="8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8"/>
      <c r="C91" s="8"/>
      <c r="D91" s="8"/>
      <c r="E91" s="39"/>
      <c r="F91" s="8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s="7"/>
      <c r="B92" s="8"/>
      <c r="C92" s="8"/>
      <c r="D92" s="8"/>
      <c r="E92" s="39"/>
      <c r="F92" s="8"/>
      <c r="G92" s="7"/>
      <c r="H92" s="7"/>
      <c r="I92" s="7"/>
      <c r="J92" s="7"/>
      <c r="K92" s="7"/>
      <c r="L92" s="7"/>
      <c r="M92" s="7"/>
      <c r="N92" s="7"/>
      <c r="O92" s="7"/>
    </row>
    <row r="93" spans="1:15" x14ac:dyDescent="0.25">
      <c r="A93" s="7"/>
      <c r="B93" s="8"/>
      <c r="C93" s="8"/>
      <c r="D93" s="8"/>
      <c r="E93" s="39"/>
      <c r="F93" s="8"/>
      <c r="G93" s="7"/>
      <c r="H93" s="7"/>
      <c r="I93" s="7"/>
      <c r="J93" s="7"/>
      <c r="K93" s="7"/>
      <c r="L93" s="7"/>
      <c r="M93" s="7"/>
      <c r="N93" s="7"/>
      <c r="O93" s="7"/>
    </row>
    <row r="94" spans="1:15" x14ac:dyDescent="0.25">
      <c r="A94" s="7"/>
      <c r="B94" s="8"/>
      <c r="C94" s="8"/>
      <c r="D94" s="8"/>
      <c r="E94" s="39"/>
      <c r="F94" s="8"/>
      <c r="G94" s="7"/>
      <c r="H94" s="7"/>
      <c r="I94" s="7"/>
      <c r="J94" s="7"/>
      <c r="K94" s="7"/>
      <c r="L94" s="7"/>
      <c r="M94" s="7"/>
      <c r="N94" s="7"/>
      <c r="O94" s="7"/>
    </row>
    <row r="95" spans="1:15" x14ac:dyDescent="0.25">
      <c r="A95" s="7"/>
      <c r="B95" s="8"/>
      <c r="C95" s="8"/>
      <c r="D95" s="8"/>
      <c r="E95" s="39"/>
      <c r="F95" s="8"/>
      <c r="G95" s="7"/>
      <c r="H95" s="7"/>
      <c r="I95" s="7"/>
      <c r="J95" s="7"/>
      <c r="K95" s="7"/>
      <c r="L95" s="7"/>
      <c r="M95" s="7"/>
      <c r="N95" s="7"/>
      <c r="O95" s="7"/>
    </row>
    <row r="96" spans="1:15" x14ac:dyDescent="0.25">
      <c r="A96" s="7"/>
      <c r="B96" s="8"/>
      <c r="C96" s="8"/>
      <c r="D96" s="8"/>
      <c r="E96" s="39"/>
      <c r="F96" s="8"/>
      <c r="G96" s="7"/>
      <c r="H96" s="7"/>
      <c r="I96" s="7"/>
      <c r="J96" s="7"/>
      <c r="K96" s="7"/>
      <c r="L96" s="7"/>
      <c r="M96" s="7"/>
      <c r="N96" s="7"/>
      <c r="O96" s="7"/>
    </row>
    <row r="97" spans="1:15" x14ac:dyDescent="0.25">
      <c r="A97" s="7"/>
      <c r="B97" s="8"/>
      <c r="C97" s="8"/>
      <c r="D97" s="8"/>
      <c r="E97" s="39"/>
      <c r="F97" s="8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5">
      <c r="A98" s="7"/>
      <c r="B98" s="8"/>
      <c r="C98" s="8"/>
      <c r="D98" s="8"/>
      <c r="E98" s="39"/>
      <c r="F98" s="8"/>
      <c r="G98" s="7"/>
      <c r="H98" s="7"/>
      <c r="I98" s="7"/>
      <c r="J98" s="7"/>
      <c r="K98" s="7"/>
      <c r="L98" s="7"/>
      <c r="M98" s="7"/>
      <c r="N98" s="7"/>
      <c r="O98" s="7"/>
    </row>
    <row r="99" spans="1:15" x14ac:dyDescent="0.25">
      <c r="A99" s="7"/>
      <c r="B99" s="8"/>
      <c r="C99" s="8"/>
      <c r="D99" s="8"/>
      <c r="E99" s="39"/>
      <c r="F99" s="8"/>
      <c r="G99" s="7"/>
      <c r="H99" s="7"/>
      <c r="I99" s="7"/>
      <c r="J99" s="7"/>
      <c r="K99" s="7"/>
      <c r="L99" s="7"/>
      <c r="M99" s="7"/>
      <c r="N99" s="7"/>
      <c r="O99" s="7"/>
    </row>
    <row r="100" spans="1:15" x14ac:dyDescent="0.25">
      <c r="A100" s="7"/>
      <c r="B100" s="8"/>
      <c r="C100" s="8"/>
      <c r="D100" s="8"/>
      <c r="E100" s="39"/>
      <c r="F100" s="8"/>
      <c r="G100" s="7"/>
      <c r="H100" s="7"/>
      <c r="I100" s="7"/>
      <c r="J100" s="7"/>
      <c r="K100" s="7"/>
      <c r="L100" s="7"/>
      <c r="M100" s="7"/>
      <c r="N100" s="7"/>
      <c r="O100" s="7"/>
    </row>
    <row r="101" spans="1:15" x14ac:dyDescent="0.25">
      <c r="A101" s="7"/>
      <c r="B101" s="8"/>
      <c r="C101" s="8"/>
      <c r="D101" s="8"/>
      <c r="E101" s="39"/>
      <c r="F101" s="8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5">
      <c r="A102" s="7"/>
      <c r="B102" s="8"/>
      <c r="C102" s="8"/>
      <c r="D102" s="8"/>
      <c r="E102" s="39"/>
      <c r="F102" s="8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5">
      <c r="A103" s="7"/>
      <c r="B103" s="8"/>
      <c r="C103" s="8"/>
      <c r="D103" s="8"/>
      <c r="E103" s="39"/>
      <c r="F103" s="8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5">
      <c r="A104" s="7"/>
      <c r="B104" s="8"/>
      <c r="C104" s="8"/>
      <c r="D104" s="8"/>
      <c r="E104" s="39"/>
      <c r="F104" s="8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5">
      <c r="A105" s="7"/>
      <c r="B105" s="8"/>
      <c r="C105" s="8"/>
      <c r="D105" s="8"/>
      <c r="E105" s="39"/>
      <c r="F105" s="8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5">
      <c r="A106" s="7"/>
      <c r="B106" s="8"/>
      <c r="C106" s="8"/>
      <c r="D106" s="8"/>
      <c r="E106" s="39"/>
      <c r="F106" s="8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5">
      <c r="A107" s="7"/>
      <c r="B107" s="8"/>
      <c r="C107" s="8"/>
      <c r="D107" s="8"/>
      <c r="E107" s="39"/>
      <c r="F107" s="8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5">
      <c r="A108" s="7"/>
      <c r="B108" s="8"/>
      <c r="C108" s="8"/>
      <c r="D108" s="8"/>
      <c r="E108" s="39"/>
      <c r="F108" s="8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5">
      <c r="A109" s="7"/>
      <c r="B109" s="8"/>
      <c r="C109" s="8"/>
      <c r="D109" s="8"/>
      <c r="E109" s="39"/>
      <c r="F109" s="8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5">
      <c r="A110" s="7"/>
      <c r="B110" s="8"/>
      <c r="C110" s="8"/>
      <c r="D110" s="8"/>
      <c r="E110" s="39"/>
      <c r="F110" s="8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5">
      <c r="A111" s="7"/>
      <c r="B111" s="8"/>
      <c r="C111" s="8"/>
      <c r="D111" s="8"/>
      <c r="E111" s="39"/>
      <c r="F111" s="8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5">
      <c r="A112" s="7"/>
      <c r="B112" s="8"/>
      <c r="C112" s="8"/>
      <c r="D112" s="8"/>
      <c r="E112" s="39"/>
      <c r="F112" s="8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5">
      <c r="A113" s="7"/>
      <c r="B113" s="8"/>
      <c r="C113" s="8"/>
      <c r="D113" s="8"/>
      <c r="E113" s="39"/>
      <c r="F113" s="8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5">
      <c r="A114" s="7"/>
      <c r="B114" s="8"/>
      <c r="C114" s="8"/>
      <c r="D114" s="8"/>
      <c r="E114" s="39"/>
      <c r="F114" s="8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5">
      <c r="A115" s="7"/>
      <c r="B115" s="8"/>
      <c r="C115" s="8"/>
      <c r="D115" s="8"/>
      <c r="E115" s="39"/>
      <c r="F115" s="8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7"/>
      <c r="B116" s="8"/>
      <c r="C116" s="8"/>
      <c r="D116" s="8"/>
      <c r="E116" s="39"/>
      <c r="F116" s="8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A117" s="7"/>
      <c r="B117" s="8"/>
      <c r="C117" s="8"/>
      <c r="D117" s="8"/>
      <c r="E117" s="39"/>
      <c r="F117" s="8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7"/>
      <c r="B118" s="8"/>
      <c r="C118" s="8"/>
      <c r="D118" s="8"/>
      <c r="E118" s="39"/>
      <c r="F118" s="8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7"/>
      <c r="B119" s="8"/>
      <c r="C119" s="8"/>
      <c r="D119" s="8"/>
      <c r="E119" s="39"/>
      <c r="F119" s="8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25">
      <c r="A120" s="7"/>
      <c r="B120" s="8"/>
      <c r="C120" s="8"/>
      <c r="D120" s="8"/>
      <c r="E120" s="39"/>
      <c r="F120" s="8"/>
      <c r="G120" s="7"/>
      <c r="H120" s="7"/>
      <c r="I120" s="7"/>
      <c r="J120" s="7"/>
      <c r="K120" s="7"/>
      <c r="L120" s="7"/>
      <c r="M120" s="7"/>
      <c r="N120" s="7"/>
      <c r="O120" s="7"/>
    </row>
    <row r="121" spans="1:15" x14ac:dyDescent="0.25">
      <c r="A121" s="7"/>
      <c r="B121" s="8"/>
      <c r="C121" s="8"/>
      <c r="D121" s="8"/>
      <c r="E121" s="39"/>
      <c r="F121" s="8"/>
      <c r="G121" s="7"/>
      <c r="H121" s="7"/>
      <c r="I121" s="7"/>
      <c r="J121" s="7"/>
      <c r="K121" s="7"/>
      <c r="L121" s="7"/>
      <c r="M121" s="7"/>
      <c r="N121" s="7"/>
      <c r="O121" s="7"/>
    </row>
    <row r="122" spans="1:15" x14ac:dyDescent="0.25">
      <c r="A122" s="7"/>
      <c r="B122" s="8"/>
      <c r="C122" s="8"/>
      <c r="D122" s="8"/>
      <c r="E122" s="39"/>
      <c r="F122" s="8"/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25">
      <c r="A123" s="7"/>
      <c r="B123" s="8"/>
      <c r="C123" s="8"/>
      <c r="D123" s="8"/>
      <c r="E123" s="39"/>
      <c r="F123" s="8"/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25">
      <c r="A124" s="7"/>
      <c r="B124" s="8"/>
      <c r="C124" s="8"/>
      <c r="D124" s="8"/>
      <c r="E124" s="39"/>
      <c r="F124" s="8"/>
      <c r="G124" s="7"/>
      <c r="H124" s="7"/>
      <c r="I124" s="7"/>
      <c r="J124" s="7"/>
      <c r="K124" s="7"/>
      <c r="L124" s="7"/>
      <c r="M124" s="7"/>
      <c r="N124" s="7"/>
      <c r="O124" s="7"/>
    </row>
    <row r="125" spans="1:15" x14ac:dyDescent="0.25">
      <c r="A125" s="7"/>
      <c r="B125" s="8"/>
      <c r="C125" s="8"/>
      <c r="D125" s="8"/>
      <c r="E125" s="39"/>
      <c r="F125" s="8"/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25">
      <c r="A126" s="7"/>
      <c r="B126" s="8"/>
      <c r="C126" s="8"/>
      <c r="D126" s="8"/>
      <c r="E126" s="39"/>
      <c r="F126" s="8"/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25">
      <c r="A127" s="7"/>
      <c r="B127" s="8"/>
      <c r="C127" s="8"/>
      <c r="D127" s="8"/>
      <c r="E127" s="39"/>
      <c r="F127" s="8"/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25">
      <c r="A128" s="7"/>
      <c r="B128" s="8"/>
      <c r="C128" s="8"/>
      <c r="D128" s="8"/>
      <c r="E128" s="39"/>
      <c r="F128" s="8"/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25">
      <c r="A129" s="7"/>
      <c r="B129" s="8"/>
      <c r="C129" s="8"/>
      <c r="D129" s="8"/>
      <c r="E129" s="39"/>
      <c r="F129" s="8"/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25">
      <c r="A130" s="7"/>
      <c r="B130" s="8"/>
      <c r="C130" s="8"/>
      <c r="D130" s="8"/>
      <c r="E130" s="39"/>
      <c r="F130" s="8"/>
      <c r="G130" s="7"/>
      <c r="H130" s="7"/>
      <c r="I130" s="7"/>
      <c r="J130" s="7"/>
      <c r="K130" s="7"/>
      <c r="L130" s="7"/>
      <c r="M130" s="7"/>
      <c r="N130" s="7"/>
      <c r="O130" s="7"/>
    </row>
    <row r="131" spans="1:15" x14ac:dyDescent="0.25">
      <c r="A131" s="7"/>
      <c r="B131" s="8"/>
      <c r="C131" s="8"/>
      <c r="D131" s="8"/>
      <c r="E131" s="39"/>
      <c r="F131" s="8"/>
      <c r="G131" s="7"/>
      <c r="H131" s="7"/>
      <c r="I131" s="7"/>
      <c r="J131" s="7"/>
      <c r="K131" s="7"/>
      <c r="L131" s="7"/>
      <c r="M131" s="7"/>
      <c r="N131" s="7"/>
      <c r="O131" s="7"/>
    </row>
    <row r="132" spans="1:15" x14ac:dyDescent="0.25">
      <c r="A132" s="7"/>
      <c r="B132" s="8"/>
      <c r="C132" s="8"/>
      <c r="D132" s="8"/>
      <c r="E132" s="39"/>
      <c r="F132" s="8"/>
      <c r="G132" s="7"/>
      <c r="H132" s="7"/>
      <c r="I132" s="7"/>
      <c r="J132" s="7"/>
      <c r="K132" s="7"/>
      <c r="L132" s="7"/>
      <c r="M132" s="7"/>
      <c r="N132" s="7"/>
      <c r="O132" s="7"/>
    </row>
    <row r="133" spans="1:15" x14ac:dyDescent="0.25">
      <c r="A133" s="7"/>
      <c r="B133" s="8"/>
      <c r="C133" s="8"/>
      <c r="D133" s="8"/>
      <c r="E133" s="39"/>
      <c r="F133" s="8"/>
      <c r="G133" s="7"/>
      <c r="H133" s="7"/>
      <c r="I133" s="7"/>
      <c r="J133" s="7"/>
      <c r="K133" s="7"/>
      <c r="L133" s="7"/>
      <c r="M133" s="7"/>
      <c r="N133" s="7"/>
      <c r="O133" s="7"/>
    </row>
    <row r="134" spans="1:15" x14ac:dyDescent="0.25">
      <c r="A134" s="7"/>
      <c r="B134" s="8"/>
      <c r="C134" s="8"/>
      <c r="D134" s="8"/>
      <c r="E134" s="39"/>
      <c r="F134" s="8"/>
      <c r="G134" s="7"/>
      <c r="H134" s="7"/>
      <c r="I134" s="7"/>
      <c r="J134" s="7"/>
      <c r="K134" s="7"/>
      <c r="L134" s="7"/>
      <c r="M134" s="7"/>
      <c r="N134" s="7"/>
      <c r="O134" s="7"/>
    </row>
    <row r="135" spans="1:15" x14ac:dyDescent="0.25">
      <c r="A135" s="7"/>
      <c r="B135" s="8"/>
      <c r="C135" s="8"/>
      <c r="D135" s="8"/>
      <c r="E135" s="39"/>
      <c r="F135" s="8"/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25">
      <c r="A136" s="7"/>
      <c r="B136" s="8"/>
      <c r="C136" s="8"/>
      <c r="D136" s="8"/>
      <c r="E136" s="39"/>
      <c r="F136" s="8"/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25">
      <c r="A137" s="7"/>
      <c r="B137" s="8"/>
      <c r="C137" s="8"/>
      <c r="D137" s="8"/>
      <c r="E137" s="39"/>
      <c r="F137" s="8"/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25">
      <c r="A138" s="7"/>
      <c r="B138" s="8"/>
      <c r="C138" s="8"/>
      <c r="D138" s="8"/>
      <c r="E138" s="39"/>
      <c r="F138" s="8"/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25">
      <c r="A139" s="7"/>
      <c r="B139" s="8"/>
      <c r="C139" s="8"/>
      <c r="D139" s="8"/>
      <c r="E139" s="39"/>
      <c r="F139" s="8"/>
      <c r="G139" s="7"/>
      <c r="H139" s="7"/>
      <c r="I139" s="7"/>
      <c r="J139" s="7"/>
      <c r="K139" s="7"/>
      <c r="L139" s="7"/>
      <c r="M139" s="7"/>
      <c r="N139" s="7"/>
      <c r="O139" s="7"/>
    </row>
    <row r="140" spans="1:15" x14ac:dyDescent="0.25">
      <c r="A140" s="7"/>
      <c r="B140" s="8"/>
      <c r="C140" s="8"/>
      <c r="D140" s="8"/>
      <c r="E140" s="39"/>
      <c r="F140" s="8"/>
      <c r="G140" s="7"/>
      <c r="H140" s="7"/>
      <c r="I140" s="7"/>
      <c r="J140" s="7"/>
      <c r="K140" s="7"/>
      <c r="L140" s="7"/>
      <c r="M140" s="7"/>
      <c r="N140" s="7"/>
      <c r="O140" s="7"/>
    </row>
    <row r="141" spans="1:15" x14ac:dyDescent="0.25">
      <c r="A141" s="7"/>
      <c r="B141" s="8"/>
      <c r="C141" s="8"/>
      <c r="D141" s="8"/>
      <c r="E141" s="39"/>
      <c r="F141" s="8"/>
      <c r="G141" s="7"/>
      <c r="H141" s="7"/>
      <c r="I141" s="7"/>
      <c r="J141" s="7"/>
      <c r="K141" s="7"/>
      <c r="L141" s="7"/>
      <c r="M141" s="7"/>
      <c r="N141" s="7"/>
      <c r="O141" s="7"/>
    </row>
    <row r="142" spans="1:15" x14ac:dyDescent="0.25">
      <c r="A142" s="7"/>
      <c r="B142" s="8"/>
      <c r="C142" s="8"/>
      <c r="D142" s="8"/>
      <c r="E142" s="39"/>
      <c r="F142" s="8"/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25">
      <c r="A143" s="7"/>
      <c r="B143" s="8"/>
      <c r="C143" s="8"/>
      <c r="D143" s="8"/>
      <c r="E143" s="39"/>
      <c r="F143" s="8"/>
      <c r="G143" s="7"/>
      <c r="H143" s="7"/>
      <c r="I143" s="7"/>
      <c r="J143" s="7"/>
      <c r="K143" s="7"/>
      <c r="L143" s="7"/>
      <c r="M143" s="7"/>
      <c r="N143" s="7"/>
      <c r="O143" s="7"/>
    </row>
    <row r="144" spans="1:15" x14ac:dyDescent="0.25">
      <c r="A144" s="7"/>
      <c r="B144" s="8"/>
      <c r="C144" s="8"/>
      <c r="D144" s="8"/>
      <c r="E144" s="39"/>
      <c r="F144" s="8"/>
      <c r="G144" s="7"/>
      <c r="H144" s="7"/>
      <c r="I144" s="7"/>
      <c r="J144" s="7"/>
      <c r="K144" s="7"/>
      <c r="L144" s="7"/>
      <c r="M144" s="7"/>
      <c r="N144" s="7"/>
      <c r="O144" s="7"/>
    </row>
    <row r="145" spans="1:15" x14ac:dyDescent="0.25">
      <c r="A145" s="7"/>
      <c r="B145" s="8"/>
      <c r="C145" s="8"/>
      <c r="D145" s="8"/>
      <c r="E145" s="39"/>
      <c r="F145" s="8"/>
      <c r="G145" s="7"/>
      <c r="H145" s="7"/>
      <c r="I145" s="7"/>
      <c r="J145" s="7"/>
      <c r="K145" s="7"/>
      <c r="L145" s="7"/>
      <c r="M145" s="7"/>
      <c r="N145" s="7"/>
      <c r="O145" s="7"/>
    </row>
    <row r="146" spans="1:15" x14ac:dyDescent="0.25">
      <c r="A146" s="7"/>
      <c r="B146" s="8"/>
      <c r="C146" s="8"/>
      <c r="D146" s="8"/>
      <c r="E146" s="39"/>
      <c r="F146" s="8"/>
      <c r="G146" s="7"/>
      <c r="H146" s="7"/>
      <c r="I146" s="7"/>
      <c r="J146" s="7"/>
      <c r="K146" s="7"/>
      <c r="L146" s="7"/>
      <c r="M146" s="7"/>
      <c r="N146" s="7"/>
      <c r="O146" s="7"/>
    </row>
    <row r="147" spans="1:15" x14ac:dyDescent="0.25">
      <c r="A147" s="7"/>
      <c r="B147" s="8"/>
      <c r="C147" s="8"/>
      <c r="D147" s="8"/>
      <c r="E147" s="39"/>
      <c r="F147" s="8"/>
      <c r="G147" s="7"/>
      <c r="H147" s="7"/>
      <c r="I147" s="7"/>
      <c r="J147" s="7"/>
      <c r="K147" s="7"/>
      <c r="L147" s="7"/>
      <c r="M147" s="7"/>
      <c r="N147" s="7"/>
      <c r="O147" s="7"/>
    </row>
    <row r="148" spans="1:15" x14ac:dyDescent="0.25">
      <c r="A148" s="7"/>
      <c r="B148" s="8"/>
      <c r="C148" s="8"/>
      <c r="D148" s="8"/>
      <c r="E148" s="39"/>
      <c r="F148" s="8"/>
      <c r="G148" s="7"/>
      <c r="H148" s="7"/>
      <c r="I148" s="7"/>
      <c r="J148" s="7"/>
      <c r="K148" s="7"/>
      <c r="L148" s="7"/>
      <c r="M148" s="7"/>
      <c r="N148" s="7"/>
      <c r="O148" s="7"/>
    </row>
    <row r="149" spans="1:15" x14ac:dyDescent="0.25">
      <c r="A149" s="7"/>
      <c r="B149" s="8"/>
      <c r="C149" s="8"/>
      <c r="D149" s="8"/>
      <c r="E149" s="39"/>
      <c r="F149" s="8"/>
      <c r="G149" s="7"/>
      <c r="H149" s="7"/>
      <c r="I149" s="7"/>
      <c r="J149" s="7"/>
      <c r="K149" s="7"/>
      <c r="L149" s="7"/>
      <c r="M149" s="7"/>
      <c r="N149" s="7"/>
      <c r="O149" s="7"/>
    </row>
    <row r="150" spans="1:15" x14ac:dyDescent="0.25">
      <c r="A150" s="7"/>
      <c r="B150" s="8"/>
      <c r="C150" s="8"/>
      <c r="D150" s="8"/>
      <c r="E150" s="39"/>
      <c r="F150" s="8"/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25">
      <c r="A151" s="7"/>
      <c r="B151" s="8"/>
      <c r="C151" s="8"/>
      <c r="D151" s="8"/>
      <c r="E151" s="39"/>
      <c r="F151" s="8"/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25">
      <c r="A152" s="7"/>
      <c r="B152" s="8"/>
      <c r="C152" s="8"/>
      <c r="D152" s="8"/>
      <c r="E152" s="39"/>
      <c r="F152" s="8"/>
      <c r="G152" s="7"/>
      <c r="H152" s="7"/>
      <c r="I152" s="7"/>
      <c r="J152" s="7"/>
      <c r="K152" s="7"/>
      <c r="L152" s="7"/>
      <c r="M152" s="7"/>
      <c r="N152" s="7"/>
      <c r="O152" s="7"/>
    </row>
    <row r="153" spans="1:15" x14ac:dyDescent="0.25">
      <c r="A153" s="7"/>
      <c r="B153" s="8"/>
      <c r="C153" s="8"/>
      <c r="D153" s="8"/>
      <c r="E153" s="39"/>
      <c r="F153" s="8"/>
      <c r="G153" s="7"/>
      <c r="H153" s="7"/>
      <c r="I153" s="7"/>
      <c r="J153" s="7"/>
      <c r="K153" s="7"/>
      <c r="L153" s="7"/>
      <c r="M153" s="7"/>
      <c r="N153" s="7"/>
      <c r="O153" s="7"/>
    </row>
    <row r="154" spans="1:15" x14ac:dyDescent="0.25">
      <c r="A154" s="7"/>
      <c r="B154" s="8"/>
      <c r="C154" s="8"/>
      <c r="D154" s="8"/>
      <c r="E154" s="39"/>
      <c r="F154" s="8"/>
      <c r="G154" s="7"/>
      <c r="H154" s="7"/>
      <c r="I154" s="7"/>
      <c r="J154" s="7"/>
      <c r="K154" s="7"/>
      <c r="L154" s="7"/>
      <c r="M154" s="7"/>
      <c r="N154" s="7"/>
      <c r="O154" s="7"/>
    </row>
    <row r="155" spans="1:15" x14ac:dyDescent="0.25">
      <c r="A155" s="7"/>
      <c r="B155" s="8"/>
      <c r="C155" s="8"/>
      <c r="D155" s="8"/>
      <c r="E155" s="39"/>
      <c r="F155" s="8"/>
      <c r="G155" s="7"/>
      <c r="H155" s="7"/>
      <c r="I155" s="7"/>
      <c r="J155" s="7"/>
      <c r="K155" s="7"/>
      <c r="L155" s="7"/>
      <c r="M155" s="7"/>
      <c r="N155" s="7"/>
      <c r="O155" s="7"/>
    </row>
    <row r="156" spans="1:15" x14ac:dyDescent="0.25">
      <c r="A156" s="7"/>
      <c r="B156" s="8"/>
      <c r="C156" s="8"/>
      <c r="D156" s="8"/>
      <c r="E156" s="39"/>
      <c r="F156" s="8"/>
      <c r="G156" s="7"/>
      <c r="H156" s="7"/>
      <c r="I156" s="7"/>
      <c r="J156" s="7"/>
      <c r="K156" s="7"/>
      <c r="L156" s="7"/>
      <c r="M156" s="7"/>
      <c r="N156" s="7"/>
      <c r="O156" s="7"/>
    </row>
    <row r="157" spans="1:15" x14ac:dyDescent="0.25">
      <c r="A157" s="7"/>
      <c r="B157" s="8"/>
      <c r="C157" s="8"/>
      <c r="D157" s="8"/>
      <c r="E157" s="39"/>
      <c r="F157" s="8"/>
      <c r="G157" s="7"/>
      <c r="H157" s="7"/>
      <c r="I157" s="7"/>
      <c r="J157" s="7"/>
      <c r="K157" s="7"/>
      <c r="L157" s="7"/>
      <c r="M157" s="7"/>
      <c r="N157" s="7"/>
      <c r="O157" s="7"/>
    </row>
    <row r="158" spans="1:15" x14ac:dyDescent="0.25">
      <c r="A158" s="7"/>
      <c r="B158" s="8"/>
      <c r="C158" s="8"/>
      <c r="D158" s="8"/>
      <c r="E158" s="39"/>
      <c r="F158" s="8"/>
      <c r="G158" s="7"/>
      <c r="H158" s="7"/>
      <c r="I158" s="7"/>
      <c r="J158" s="7"/>
      <c r="K158" s="7"/>
      <c r="L158" s="7"/>
      <c r="M158" s="7"/>
      <c r="N158" s="7"/>
      <c r="O158" s="7"/>
    </row>
    <row r="159" spans="1:15" x14ac:dyDescent="0.25">
      <c r="A159" s="7"/>
      <c r="B159" s="8"/>
      <c r="C159" s="8"/>
      <c r="D159" s="8"/>
      <c r="E159" s="39"/>
      <c r="F159" s="8"/>
      <c r="G159" s="7"/>
      <c r="H159" s="7"/>
      <c r="I159" s="7"/>
      <c r="J159" s="7"/>
      <c r="K159" s="7"/>
      <c r="L159" s="7"/>
      <c r="M159" s="7"/>
      <c r="N159" s="7"/>
      <c r="O159" s="7"/>
    </row>
    <row r="160" spans="1:15" x14ac:dyDescent="0.25">
      <c r="A160" s="7"/>
      <c r="B160" s="8"/>
      <c r="C160" s="8"/>
      <c r="D160" s="8"/>
      <c r="E160" s="39"/>
      <c r="F160" s="8"/>
      <c r="G160" s="7"/>
      <c r="H160" s="7"/>
      <c r="I160" s="7"/>
      <c r="J160" s="7"/>
      <c r="K160" s="7"/>
      <c r="L160" s="7"/>
      <c r="M160" s="7"/>
      <c r="N160" s="7"/>
      <c r="O160" s="7"/>
    </row>
    <row r="161" spans="1:15" x14ac:dyDescent="0.25">
      <c r="A161" s="7"/>
      <c r="B161" s="8"/>
      <c r="C161" s="8"/>
      <c r="D161" s="8"/>
      <c r="E161" s="39"/>
      <c r="F161" s="8"/>
      <c r="G161" s="7"/>
      <c r="H161" s="7"/>
      <c r="I161" s="7"/>
      <c r="J161" s="7"/>
      <c r="K161" s="7"/>
      <c r="L161" s="7"/>
      <c r="M161" s="7"/>
      <c r="N161" s="7"/>
      <c r="O161" s="7"/>
    </row>
    <row r="162" spans="1:15" x14ac:dyDescent="0.25">
      <c r="A162" s="7"/>
      <c r="B162" s="8"/>
      <c r="C162" s="8"/>
      <c r="D162" s="8"/>
      <c r="E162" s="39"/>
      <c r="F162" s="8"/>
      <c r="G162" s="7"/>
      <c r="H162" s="7"/>
      <c r="I162" s="7"/>
      <c r="J162" s="7"/>
      <c r="K162" s="7"/>
      <c r="L162" s="7"/>
      <c r="M162" s="7"/>
      <c r="N162" s="7"/>
      <c r="O162" s="7"/>
    </row>
    <row r="163" spans="1:15" x14ac:dyDescent="0.25">
      <c r="A163" s="7"/>
      <c r="B163" s="8"/>
      <c r="C163" s="8"/>
      <c r="D163" s="8"/>
      <c r="E163" s="39"/>
      <c r="F163" s="8"/>
      <c r="G163" s="7"/>
      <c r="H163" s="7"/>
      <c r="I163" s="7"/>
      <c r="J163" s="7"/>
      <c r="K163" s="7"/>
      <c r="L163" s="7"/>
      <c r="M163" s="7"/>
      <c r="N163" s="7"/>
      <c r="O163" s="7"/>
    </row>
    <row r="164" spans="1:15" x14ac:dyDescent="0.25">
      <c r="A164" s="7"/>
      <c r="B164" s="8"/>
      <c r="C164" s="8"/>
      <c r="D164" s="8"/>
      <c r="E164" s="39"/>
      <c r="F164" s="8"/>
      <c r="G164" s="7"/>
      <c r="H164" s="7"/>
      <c r="I164" s="7"/>
      <c r="J164" s="7"/>
      <c r="K164" s="7"/>
      <c r="L164" s="7"/>
      <c r="M164" s="7"/>
      <c r="N164" s="7"/>
      <c r="O164" s="7"/>
    </row>
    <row r="165" spans="1:15" x14ac:dyDescent="0.25">
      <c r="A165" s="7"/>
      <c r="B165" s="8"/>
      <c r="C165" s="8"/>
      <c r="D165" s="8"/>
      <c r="E165" s="39"/>
      <c r="F165" s="8"/>
      <c r="G165" s="7"/>
      <c r="H165" s="7"/>
      <c r="I165" s="7"/>
      <c r="J165" s="7"/>
      <c r="K165" s="7"/>
      <c r="L165" s="7"/>
      <c r="M165" s="7"/>
      <c r="N165" s="7"/>
      <c r="O165" s="7"/>
    </row>
    <row r="166" spans="1:15" x14ac:dyDescent="0.25">
      <c r="A166" s="7"/>
      <c r="B166" s="8"/>
      <c r="C166" s="8"/>
      <c r="D166" s="8"/>
      <c r="E166" s="39"/>
      <c r="F166" s="8"/>
      <c r="G166" s="7"/>
      <c r="H166" s="7"/>
      <c r="I166" s="7"/>
      <c r="J166" s="7"/>
      <c r="K166" s="7"/>
      <c r="L166" s="7"/>
      <c r="M166" s="7"/>
      <c r="N166" s="7"/>
      <c r="O166" s="7"/>
    </row>
    <row r="167" spans="1:15" x14ac:dyDescent="0.25">
      <c r="A167" s="7"/>
      <c r="B167" s="8"/>
      <c r="C167" s="8"/>
      <c r="D167" s="8"/>
      <c r="E167" s="39"/>
      <c r="F167" s="8"/>
      <c r="G167" s="7"/>
      <c r="H167" s="7"/>
      <c r="I167" s="7"/>
      <c r="J167" s="7"/>
      <c r="K167" s="7"/>
      <c r="L167" s="7"/>
      <c r="M167" s="7"/>
      <c r="N167" s="7"/>
      <c r="O167" s="7"/>
    </row>
    <row r="168" spans="1:15" x14ac:dyDescent="0.25">
      <c r="A168" s="7"/>
      <c r="B168" s="8"/>
      <c r="C168" s="8"/>
      <c r="D168" s="8"/>
      <c r="E168" s="39"/>
      <c r="F168" s="8"/>
      <c r="G168" s="7"/>
      <c r="H168" s="7"/>
      <c r="I168" s="7"/>
      <c r="J168" s="7"/>
      <c r="K168" s="7"/>
      <c r="L168" s="7"/>
      <c r="M168" s="7"/>
      <c r="N168" s="7"/>
      <c r="O168" s="7"/>
    </row>
    <row r="169" spans="1:15" x14ac:dyDescent="0.25">
      <c r="A169" s="7"/>
      <c r="B169" s="8"/>
      <c r="C169" s="8"/>
      <c r="D169" s="8"/>
      <c r="E169" s="39"/>
      <c r="F169" s="8"/>
      <c r="G169" s="7"/>
      <c r="H169" s="7"/>
      <c r="I169" s="7"/>
      <c r="J169" s="7"/>
      <c r="K169" s="7"/>
      <c r="L169" s="7"/>
      <c r="M169" s="7"/>
      <c r="N169" s="7"/>
      <c r="O169" s="7"/>
    </row>
    <row r="170" spans="1:15" x14ac:dyDescent="0.25">
      <c r="A170" s="7"/>
      <c r="B170" s="8"/>
      <c r="C170" s="8"/>
      <c r="D170" s="8"/>
      <c r="E170" s="39"/>
      <c r="F170" s="8"/>
      <c r="G170" s="7"/>
      <c r="H170" s="7"/>
      <c r="I170" s="7"/>
      <c r="J170" s="7"/>
      <c r="K170" s="7"/>
      <c r="L170" s="7"/>
      <c r="M170" s="7"/>
      <c r="N170" s="7"/>
      <c r="O170" s="7"/>
    </row>
    <row r="171" spans="1:15" x14ac:dyDescent="0.25">
      <c r="A171" s="7"/>
      <c r="B171" s="8"/>
      <c r="C171" s="8"/>
      <c r="D171" s="8"/>
      <c r="E171" s="39"/>
      <c r="F171" s="8"/>
      <c r="G171" s="7"/>
      <c r="H171" s="7"/>
      <c r="I171" s="7"/>
      <c r="J171" s="7"/>
      <c r="K171" s="7"/>
      <c r="L171" s="7"/>
      <c r="M171" s="7"/>
      <c r="N171" s="7"/>
      <c r="O171" s="7"/>
    </row>
    <row r="172" spans="1:15" x14ac:dyDescent="0.25">
      <c r="A172" s="7"/>
      <c r="B172" s="8"/>
      <c r="C172" s="8"/>
      <c r="D172" s="8"/>
      <c r="E172" s="39"/>
      <c r="F172" s="8"/>
      <c r="G172" s="7"/>
      <c r="H172" s="7"/>
      <c r="I172" s="7"/>
      <c r="J172" s="7"/>
      <c r="K172" s="7"/>
      <c r="L172" s="7"/>
      <c r="M172" s="7"/>
      <c r="N172" s="7"/>
      <c r="O172" s="7"/>
    </row>
    <row r="173" spans="1:15" x14ac:dyDescent="0.25">
      <c r="A173" s="7"/>
      <c r="B173" s="8"/>
      <c r="C173" s="8"/>
      <c r="D173" s="8"/>
      <c r="E173" s="39"/>
      <c r="F173" s="8"/>
      <c r="G173" s="7"/>
      <c r="H173" s="7"/>
      <c r="I173" s="7"/>
      <c r="J173" s="7"/>
      <c r="K173" s="7"/>
      <c r="L173" s="7"/>
      <c r="M173" s="7"/>
      <c r="N173" s="7"/>
      <c r="O173" s="7"/>
    </row>
    <row r="174" spans="1:15" x14ac:dyDescent="0.25">
      <c r="A174" s="7"/>
      <c r="B174" s="8"/>
      <c r="C174" s="8"/>
      <c r="D174" s="8"/>
      <c r="E174" s="39"/>
      <c r="F174" s="8"/>
      <c r="G174" s="7"/>
      <c r="H174" s="7"/>
      <c r="I174" s="7"/>
      <c r="J174" s="7"/>
      <c r="K174" s="7"/>
      <c r="L174" s="7"/>
      <c r="M174" s="7"/>
      <c r="N174" s="7"/>
      <c r="O174" s="7"/>
    </row>
    <row r="175" spans="1:15" x14ac:dyDescent="0.25">
      <c r="A175" s="7"/>
      <c r="B175" s="8"/>
      <c r="C175" s="8"/>
      <c r="D175" s="8"/>
      <c r="E175" s="39"/>
      <c r="F175" s="8"/>
      <c r="G175" s="7"/>
      <c r="H175" s="7"/>
      <c r="I175" s="7"/>
      <c r="J175" s="7"/>
      <c r="K175" s="7"/>
      <c r="L175" s="7"/>
      <c r="M175" s="7"/>
      <c r="N175" s="7"/>
      <c r="O175" s="7"/>
    </row>
    <row r="176" spans="1:15" x14ac:dyDescent="0.25">
      <c r="A176" s="7"/>
      <c r="B176" s="8"/>
      <c r="C176" s="8"/>
      <c r="D176" s="8"/>
      <c r="E176" s="39"/>
      <c r="F176" s="8"/>
      <c r="G176" s="7"/>
      <c r="H176" s="7"/>
      <c r="I176" s="7"/>
      <c r="J176" s="7"/>
      <c r="K176" s="7"/>
      <c r="L176" s="7"/>
      <c r="M176" s="7"/>
      <c r="N176" s="7"/>
      <c r="O176" s="7"/>
    </row>
    <row r="177" spans="1:15" x14ac:dyDescent="0.25">
      <c r="A177" s="7"/>
      <c r="B177" s="8"/>
      <c r="C177" s="8"/>
      <c r="D177" s="8"/>
      <c r="E177" s="39"/>
      <c r="F177" s="8"/>
      <c r="G177" s="7"/>
      <c r="H177" s="7"/>
      <c r="I177" s="7"/>
      <c r="J177" s="7"/>
      <c r="K177" s="7"/>
      <c r="L177" s="7"/>
      <c r="M177" s="7"/>
      <c r="N177" s="7"/>
      <c r="O177" s="7"/>
    </row>
    <row r="178" spans="1:15" x14ac:dyDescent="0.25">
      <c r="A178" s="7"/>
      <c r="B178" s="8"/>
      <c r="C178" s="8"/>
      <c r="D178" s="8"/>
      <c r="E178" s="39"/>
      <c r="F178" s="8"/>
      <c r="G178" s="7"/>
      <c r="H178" s="7"/>
      <c r="I178" s="7"/>
      <c r="J178" s="7"/>
      <c r="K178" s="7"/>
      <c r="L178" s="7"/>
      <c r="M178" s="7"/>
      <c r="N178" s="7"/>
      <c r="O178" s="7"/>
    </row>
    <row r="179" spans="1:15" x14ac:dyDescent="0.25">
      <c r="A179" s="7"/>
      <c r="B179" s="8"/>
      <c r="C179" s="8"/>
      <c r="D179" s="8"/>
      <c r="E179" s="39"/>
      <c r="F179" s="8"/>
      <c r="G179" s="7"/>
      <c r="H179" s="7"/>
      <c r="I179" s="7"/>
      <c r="J179" s="7"/>
      <c r="K179" s="7"/>
      <c r="L179" s="7"/>
      <c r="M179" s="7"/>
      <c r="N179" s="7"/>
      <c r="O179" s="7"/>
    </row>
    <row r="180" spans="1:15" x14ac:dyDescent="0.25">
      <c r="A180" s="7"/>
      <c r="B180" s="8"/>
      <c r="C180" s="8"/>
      <c r="D180" s="8"/>
      <c r="E180" s="39"/>
      <c r="F180" s="8"/>
      <c r="G180" s="7"/>
      <c r="H180" s="7"/>
      <c r="I180" s="7"/>
      <c r="J180" s="7"/>
      <c r="K180" s="7"/>
      <c r="L180" s="7"/>
      <c r="M180" s="7"/>
      <c r="N180" s="7"/>
      <c r="O180" s="7"/>
    </row>
    <row r="181" spans="1:15" x14ac:dyDescent="0.25">
      <c r="A181" s="7"/>
      <c r="B181" s="8"/>
      <c r="C181" s="8"/>
      <c r="D181" s="8"/>
      <c r="E181" s="39"/>
      <c r="F181" s="8"/>
      <c r="G181" s="7"/>
      <c r="H181" s="7"/>
      <c r="I181" s="7"/>
      <c r="J181" s="7"/>
      <c r="K181" s="7"/>
      <c r="L181" s="7"/>
      <c r="M181" s="7"/>
      <c r="N181" s="7"/>
      <c r="O181" s="7"/>
    </row>
    <row r="182" spans="1:15" x14ac:dyDescent="0.25">
      <c r="A182" s="7"/>
      <c r="B182" s="8"/>
      <c r="C182" s="8"/>
      <c r="D182" s="8"/>
      <c r="E182" s="39"/>
      <c r="F182" s="8"/>
      <c r="G182" s="7"/>
      <c r="H182" s="7"/>
      <c r="I182" s="7"/>
      <c r="J182" s="7"/>
      <c r="K182" s="7"/>
      <c r="L182" s="7"/>
      <c r="M182" s="7"/>
      <c r="N182" s="7"/>
      <c r="O182" s="7"/>
    </row>
    <row r="183" spans="1:15" x14ac:dyDescent="0.25">
      <c r="A183" s="7"/>
      <c r="B183" s="8"/>
      <c r="C183" s="8"/>
      <c r="D183" s="8"/>
      <c r="E183" s="39"/>
      <c r="F183" s="8"/>
      <c r="G183" s="7"/>
      <c r="H183" s="7"/>
      <c r="I183" s="7"/>
      <c r="J183" s="7"/>
      <c r="K183" s="7"/>
      <c r="L183" s="7"/>
      <c r="M183" s="7"/>
      <c r="N183" s="7"/>
      <c r="O183" s="7"/>
    </row>
    <row r="184" spans="1:15" x14ac:dyDescent="0.25">
      <c r="A184" s="7"/>
      <c r="B184" s="8"/>
      <c r="C184" s="8"/>
      <c r="D184" s="8"/>
      <c r="E184" s="39"/>
      <c r="F184" s="8"/>
      <c r="G184" s="7"/>
      <c r="H184" s="7"/>
      <c r="I184" s="7"/>
      <c r="J184" s="7"/>
      <c r="K184" s="7"/>
      <c r="L184" s="7"/>
      <c r="M184" s="7"/>
      <c r="N184" s="7"/>
      <c r="O184" s="7"/>
    </row>
    <row r="185" spans="1:15" x14ac:dyDescent="0.25">
      <c r="A185" s="7"/>
      <c r="B185" s="8"/>
      <c r="C185" s="8"/>
      <c r="D185" s="8"/>
      <c r="E185" s="39"/>
      <c r="F185" s="8"/>
      <c r="G185" s="7"/>
      <c r="H185" s="7"/>
      <c r="I185" s="7"/>
      <c r="J185" s="7"/>
      <c r="K185" s="7"/>
      <c r="L185" s="7"/>
      <c r="M185" s="7"/>
      <c r="N185" s="7"/>
      <c r="O185" s="7"/>
    </row>
    <row r="186" spans="1:15" x14ac:dyDescent="0.25">
      <c r="A186" s="7"/>
      <c r="B186" s="8"/>
      <c r="C186" s="8"/>
      <c r="D186" s="8"/>
      <c r="E186" s="39"/>
      <c r="F186" s="8"/>
      <c r="G186" s="7"/>
      <c r="H186" s="7"/>
      <c r="I186" s="7"/>
      <c r="J186" s="7"/>
      <c r="K186" s="7"/>
      <c r="L186" s="7"/>
      <c r="M186" s="7"/>
      <c r="N186" s="7"/>
      <c r="O186" s="7"/>
    </row>
    <row r="187" spans="1:15" x14ac:dyDescent="0.25">
      <c r="A187" s="7"/>
      <c r="B187" s="8"/>
      <c r="C187" s="8"/>
      <c r="D187" s="8"/>
      <c r="E187" s="39"/>
      <c r="F187" s="8"/>
      <c r="G187" s="7"/>
      <c r="H187" s="7"/>
      <c r="I187" s="7"/>
      <c r="J187" s="7"/>
      <c r="K187" s="7"/>
      <c r="L187" s="7"/>
      <c r="M187" s="7"/>
      <c r="N187" s="7"/>
      <c r="O187" s="7"/>
    </row>
    <row r="188" spans="1:15" x14ac:dyDescent="0.25">
      <c r="A188" s="7"/>
      <c r="B188" s="8"/>
      <c r="C188" s="8"/>
      <c r="D188" s="8"/>
      <c r="E188" s="39"/>
      <c r="F188" s="8"/>
      <c r="G188" s="7"/>
      <c r="H188" s="7"/>
      <c r="I188" s="7"/>
      <c r="J188" s="7"/>
      <c r="K188" s="7"/>
      <c r="L188" s="7"/>
      <c r="M188" s="7"/>
      <c r="N188" s="7"/>
      <c r="O188" s="7"/>
    </row>
    <row r="189" spans="1:15" x14ac:dyDescent="0.25">
      <c r="A189" s="7"/>
      <c r="B189" s="8"/>
      <c r="C189" s="8"/>
      <c r="D189" s="8"/>
      <c r="E189" s="39"/>
      <c r="F189" s="8"/>
      <c r="G189" s="7"/>
      <c r="H189" s="7"/>
      <c r="I189" s="7"/>
      <c r="J189" s="7"/>
      <c r="K189" s="7"/>
      <c r="L189" s="7"/>
      <c r="M189" s="7"/>
      <c r="N189" s="7"/>
      <c r="O189" s="7"/>
    </row>
    <row r="190" spans="1:15" x14ac:dyDescent="0.25">
      <c r="A190" s="7"/>
      <c r="B190" s="8"/>
      <c r="C190" s="8"/>
      <c r="D190" s="8"/>
      <c r="E190" s="39"/>
      <c r="F190" s="8"/>
      <c r="G190" s="7"/>
      <c r="H190" s="7"/>
      <c r="I190" s="7"/>
      <c r="J190" s="7"/>
      <c r="K190" s="7"/>
      <c r="L190" s="7"/>
      <c r="M190" s="7"/>
      <c r="N190" s="7"/>
      <c r="O190" s="7"/>
    </row>
    <row r="191" spans="1:15" x14ac:dyDescent="0.25">
      <c r="A191" s="7"/>
      <c r="B191" s="8"/>
      <c r="C191" s="8"/>
      <c r="D191" s="8"/>
      <c r="E191" s="39"/>
      <c r="F191" s="8"/>
      <c r="G191" s="7"/>
      <c r="H191" s="7"/>
      <c r="I191" s="7"/>
      <c r="J191" s="7"/>
      <c r="K191" s="7"/>
      <c r="L191" s="7"/>
      <c r="M191" s="7"/>
      <c r="N191" s="7"/>
      <c r="O191" s="7"/>
    </row>
    <row r="192" spans="1:15" x14ac:dyDescent="0.25">
      <c r="A192" s="7"/>
      <c r="B192" s="8"/>
      <c r="C192" s="8"/>
      <c r="D192" s="8"/>
      <c r="E192" s="39"/>
      <c r="F192" s="8"/>
      <c r="G192" s="7"/>
      <c r="H192" s="7"/>
      <c r="I192" s="7"/>
      <c r="J192" s="7"/>
      <c r="K192" s="7"/>
      <c r="L192" s="7"/>
      <c r="M192" s="7"/>
      <c r="N192" s="7"/>
      <c r="O192" s="7"/>
    </row>
    <row r="193" spans="1:15" x14ac:dyDescent="0.25">
      <c r="A193" s="7"/>
      <c r="B193" s="8"/>
      <c r="C193" s="8"/>
      <c r="D193" s="8"/>
      <c r="E193" s="39"/>
      <c r="F193" s="8"/>
      <c r="G193" s="7"/>
      <c r="H193" s="7"/>
      <c r="I193" s="7"/>
      <c r="J193" s="7"/>
      <c r="K193" s="7"/>
      <c r="L193" s="7"/>
      <c r="M193" s="7"/>
      <c r="N193" s="7"/>
      <c r="O193" s="7"/>
    </row>
    <row r="194" spans="1:15" x14ac:dyDescent="0.25">
      <c r="A194" s="7"/>
      <c r="B194" s="8"/>
      <c r="C194" s="8"/>
      <c r="D194" s="8"/>
      <c r="E194" s="39"/>
      <c r="F194" s="8"/>
      <c r="G194" s="7"/>
      <c r="H194" s="7"/>
      <c r="I194" s="7"/>
      <c r="J194" s="7"/>
      <c r="K194" s="7"/>
      <c r="L194" s="7"/>
      <c r="M194" s="7"/>
      <c r="N194" s="7"/>
      <c r="O194" s="7"/>
    </row>
    <row r="195" spans="1:15" x14ac:dyDescent="0.25">
      <c r="A195" s="7"/>
      <c r="B195" s="8"/>
      <c r="C195" s="8"/>
      <c r="D195" s="8"/>
      <c r="E195" s="39"/>
      <c r="F195" s="8"/>
      <c r="G195" s="7"/>
      <c r="H195" s="7"/>
      <c r="I195" s="7"/>
      <c r="J195" s="7"/>
      <c r="K195" s="7"/>
      <c r="L195" s="7"/>
      <c r="M195" s="7"/>
      <c r="N195" s="7"/>
      <c r="O195" s="7"/>
    </row>
    <row r="196" spans="1:15" x14ac:dyDescent="0.25">
      <c r="A196" s="7"/>
      <c r="B196" s="8"/>
      <c r="C196" s="8"/>
      <c r="D196" s="8"/>
      <c r="E196" s="39"/>
      <c r="F196" s="8"/>
      <c r="G196" s="7"/>
      <c r="H196" s="7"/>
      <c r="I196" s="7"/>
      <c r="J196" s="7"/>
      <c r="K196" s="7"/>
      <c r="L196" s="7"/>
      <c r="M196" s="7"/>
      <c r="N196" s="7"/>
      <c r="O196" s="7"/>
    </row>
    <row r="197" spans="1:15" x14ac:dyDescent="0.25">
      <c r="A197" s="7"/>
      <c r="B197" s="8"/>
      <c r="C197" s="8"/>
      <c r="D197" s="8"/>
      <c r="E197" s="39"/>
      <c r="F197" s="8"/>
      <c r="G197" s="7"/>
      <c r="H197" s="7"/>
      <c r="I197" s="7"/>
      <c r="J197" s="7"/>
      <c r="K197" s="7"/>
      <c r="L197" s="7"/>
      <c r="M197" s="7"/>
      <c r="N197" s="7"/>
      <c r="O197" s="7"/>
    </row>
    <row r="198" spans="1:15" x14ac:dyDescent="0.25">
      <c r="A198" s="7"/>
      <c r="B198" s="8"/>
      <c r="C198" s="8"/>
      <c r="D198" s="8"/>
      <c r="E198" s="39"/>
      <c r="F198" s="8"/>
      <c r="G198" s="7"/>
      <c r="H198" s="7"/>
      <c r="I198" s="7"/>
      <c r="J198" s="7"/>
      <c r="K198" s="7"/>
      <c r="L198" s="7"/>
      <c r="M198" s="7"/>
      <c r="N198" s="7"/>
      <c r="O198" s="7"/>
    </row>
    <row r="199" spans="1:15" x14ac:dyDescent="0.25">
      <c r="A199" s="7"/>
      <c r="B199" s="8"/>
      <c r="C199" s="8"/>
      <c r="D199" s="8"/>
      <c r="E199" s="39"/>
      <c r="F199" s="8"/>
      <c r="G199" s="7"/>
      <c r="H199" s="7"/>
      <c r="I199" s="7"/>
      <c r="J199" s="7"/>
      <c r="K199" s="7"/>
      <c r="L199" s="7"/>
      <c r="M199" s="7"/>
      <c r="N199" s="7"/>
      <c r="O199" s="7"/>
    </row>
    <row r="200" spans="1:15" x14ac:dyDescent="0.25">
      <c r="A200" s="7"/>
      <c r="B200" s="8"/>
      <c r="C200" s="8"/>
      <c r="D200" s="8"/>
      <c r="E200" s="39"/>
      <c r="F200" s="8"/>
      <c r="G200" s="7"/>
      <c r="H200" s="7"/>
      <c r="I200" s="7"/>
      <c r="J200" s="7"/>
      <c r="K200" s="7"/>
      <c r="L200" s="7"/>
      <c r="M200" s="7"/>
      <c r="N200" s="7"/>
      <c r="O200" s="7"/>
    </row>
    <row r="201" spans="1:15" x14ac:dyDescent="0.25">
      <c r="A201" s="7"/>
      <c r="B201" s="8"/>
      <c r="C201" s="8"/>
      <c r="D201" s="8"/>
      <c r="E201" s="39"/>
      <c r="F201" s="8"/>
      <c r="G201" s="7"/>
      <c r="H201" s="7"/>
      <c r="I201" s="7"/>
      <c r="J201" s="7"/>
      <c r="K201" s="7"/>
      <c r="L201" s="7"/>
      <c r="M201" s="7"/>
      <c r="N201" s="7"/>
      <c r="O201" s="7"/>
    </row>
    <row r="202" spans="1:15" x14ac:dyDescent="0.25">
      <c r="A202" s="7"/>
      <c r="B202" s="8"/>
      <c r="C202" s="8"/>
      <c r="D202" s="8"/>
      <c r="E202" s="39"/>
      <c r="F202" s="8"/>
      <c r="G202" s="7"/>
      <c r="H202" s="7"/>
      <c r="I202" s="7"/>
      <c r="J202" s="7"/>
      <c r="K202" s="7"/>
      <c r="L202" s="7"/>
      <c r="M202" s="7"/>
      <c r="N202" s="7"/>
      <c r="O202" s="7"/>
    </row>
    <row r="203" spans="1:15" x14ac:dyDescent="0.25">
      <c r="A203" s="7"/>
      <c r="B203" s="8"/>
      <c r="C203" s="8"/>
      <c r="D203" s="8"/>
      <c r="E203" s="39"/>
      <c r="F203" s="8"/>
      <c r="G203" s="7"/>
      <c r="H203" s="7"/>
      <c r="I203" s="7"/>
      <c r="J203" s="7"/>
      <c r="K203" s="7"/>
      <c r="L203" s="7"/>
      <c r="M203" s="7"/>
      <c r="N203" s="7"/>
      <c r="O203" s="7"/>
    </row>
    <row r="204" spans="1:15" x14ac:dyDescent="0.25">
      <c r="A204" s="7"/>
      <c r="B204" s="8"/>
      <c r="C204" s="8"/>
      <c r="D204" s="8"/>
      <c r="E204" s="39"/>
      <c r="F204" s="8"/>
      <c r="G204" s="7"/>
      <c r="H204" s="7"/>
      <c r="I204" s="7"/>
      <c r="J204" s="7"/>
      <c r="K204" s="7"/>
      <c r="L204" s="7"/>
      <c r="M204" s="7"/>
      <c r="N204" s="7"/>
      <c r="O204" s="7"/>
    </row>
    <row r="205" spans="1:15" x14ac:dyDescent="0.25">
      <c r="A205" s="7"/>
      <c r="B205" s="8"/>
      <c r="C205" s="8"/>
      <c r="D205" s="8"/>
      <c r="E205" s="39"/>
      <c r="F205" s="8"/>
      <c r="G205" s="7"/>
      <c r="H205" s="7"/>
      <c r="I205" s="7"/>
      <c r="J205" s="7"/>
      <c r="K205" s="7"/>
      <c r="L205" s="7"/>
      <c r="M205" s="7"/>
      <c r="N205" s="7"/>
      <c r="O205" s="7"/>
    </row>
    <row r="206" spans="1:15" x14ac:dyDescent="0.25">
      <c r="A206" s="7"/>
      <c r="B206" s="8"/>
      <c r="C206" s="8"/>
      <c r="D206" s="8"/>
      <c r="E206" s="39"/>
      <c r="F206" s="8"/>
      <c r="G206" s="7"/>
      <c r="H206" s="7"/>
      <c r="I206" s="7"/>
      <c r="J206" s="7"/>
      <c r="K206" s="7"/>
      <c r="L206" s="7"/>
      <c r="M206" s="7"/>
      <c r="N206" s="7"/>
      <c r="O206" s="7"/>
    </row>
    <row r="207" spans="1:15" x14ac:dyDescent="0.25">
      <c r="A207" s="7"/>
      <c r="B207" s="8"/>
      <c r="C207" s="8"/>
      <c r="D207" s="8"/>
      <c r="E207" s="39"/>
      <c r="F207" s="8"/>
      <c r="G207" s="7"/>
      <c r="H207" s="7"/>
      <c r="I207" s="7"/>
      <c r="J207" s="7"/>
      <c r="K207" s="7"/>
      <c r="L207" s="7"/>
      <c r="M207" s="7"/>
      <c r="N207" s="7"/>
      <c r="O207" s="7"/>
    </row>
    <row r="208" spans="1:15" x14ac:dyDescent="0.25">
      <c r="A208" s="7"/>
      <c r="B208" s="8"/>
      <c r="C208" s="8"/>
      <c r="D208" s="8"/>
      <c r="E208" s="39"/>
      <c r="F208" s="8"/>
      <c r="G208" s="7"/>
      <c r="H208" s="7"/>
      <c r="I208" s="7"/>
      <c r="J208" s="7"/>
      <c r="K208" s="7"/>
      <c r="L208" s="7"/>
      <c r="M208" s="7"/>
      <c r="N208" s="7"/>
      <c r="O208" s="7"/>
    </row>
    <row r="209" spans="1:15" x14ac:dyDescent="0.25">
      <c r="A209" s="7"/>
      <c r="B209" s="8"/>
      <c r="C209" s="8"/>
      <c r="D209" s="8"/>
      <c r="E209" s="39"/>
      <c r="F209" s="8"/>
      <c r="G209" s="7"/>
      <c r="H209" s="7"/>
      <c r="I209" s="7"/>
      <c r="J209" s="7"/>
      <c r="K209" s="7"/>
      <c r="L209" s="7"/>
      <c r="M209" s="7"/>
      <c r="N209" s="7"/>
      <c r="O209" s="7"/>
    </row>
    <row r="210" spans="1:15" x14ac:dyDescent="0.25">
      <c r="A210" s="7"/>
      <c r="B210" s="8"/>
      <c r="C210" s="8"/>
      <c r="D210" s="8"/>
      <c r="E210" s="39"/>
      <c r="F210" s="8"/>
      <c r="G210" s="7"/>
      <c r="H210" s="7"/>
      <c r="I210" s="7"/>
      <c r="J210" s="7"/>
      <c r="K210" s="7"/>
      <c r="L210" s="7"/>
      <c r="M210" s="7"/>
      <c r="N210" s="7"/>
      <c r="O210" s="7"/>
    </row>
    <row r="211" spans="1:15" x14ac:dyDescent="0.25">
      <c r="A211" s="7"/>
      <c r="B211" s="8"/>
      <c r="C211" s="8"/>
      <c r="D211" s="8"/>
      <c r="E211" s="39"/>
      <c r="F211" s="8"/>
      <c r="G211" s="7"/>
      <c r="H211" s="7"/>
      <c r="I211" s="7"/>
      <c r="J211" s="7"/>
      <c r="K211" s="7"/>
      <c r="L211" s="7"/>
      <c r="M211" s="7"/>
      <c r="N211" s="7"/>
      <c r="O211" s="7"/>
    </row>
    <row r="212" spans="1:15" x14ac:dyDescent="0.25">
      <c r="A212" s="7"/>
      <c r="B212" s="8"/>
      <c r="C212" s="8"/>
      <c r="D212" s="8"/>
      <c r="E212" s="39"/>
      <c r="F212" s="8"/>
      <c r="G212" s="7"/>
      <c r="H212" s="7"/>
      <c r="I212" s="7"/>
      <c r="J212" s="7"/>
      <c r="K212" s="7"/>
      <c r="L212" s="7"/>
      <c r="M212" s="7"/>
      <c r="N212" s="7"/>
      <c r="O212" s="7"/>
    </row>
    <row r="213" spans="1:15" x14ac:dyDescent="0.25">
      <c r="A213" s="7"/>
      <c r="B213" s="8"/>
      <c r="C213" s="8"/>
      <c r="D213" s="8"/>
      <c r="E213" s="39"/>
      <c r="F213" s="8"/>
      <c r="G213" s="7"/>
      <c r="H213" s="7"/>
      <c r="I213" s="7"/>
      <c r="J213" s="7"/>
      <c r="K213" s="7"/>
      <c r="L213" s="7"/>
      <c r="M213" s="7"/>
      <c r="N213" s="7"/>
      <c r="O213" s="7"/>
    </row>
    <row r="214" spans="1:15" x14ac:dyDescent="0.25">
      <c r="A214" s="7"/>
      <c r="B214" s="8"/>
      <c r="C214" s="8"/>
      <c r="D214" s="8"/>
      <c r="E214" s="39"/>
      <c r="F214" s="8"/>
      <c r="G214" s="7"/>
      <c r="H214" s="7"/>
      <c r="I214" s="7"/>
      <c r="J214" s="7"/>
      <c r="K214" s="7"/>
      <c r="L214" s="7"/>
      <c r="M214" s="7"/>
      <c r="N214" s="7"/>
      <c r="O214" s="7"/>
    </row>
    <row r="215" spans="1:15" x14ac:dyDescent="0.25">
      <c r="A215" s="7"/>
      <c r="B215" s="8"/>
      <c r="C215" s="8"/>
      <c r="D215" s="8"/>
      <c r="E215" s="39"/>
      <c r="F215" s="8"/>
      <c r="G215" s="7"/>
      <c r="H215" s="7"/>
      <c r="I215" s="7"/>
      <c r="J215" s="7"/>
      <c r="K215" s="7"/>
      <c r="L215" s="7"/>
      <c r="M215" s="7"/>
      <c r="N215" s="7"/>
      <c r="O215" s="7"/>
    </row>
    <row r="216" spans="1:15" x14ac:dyDescent="0.25">
      <c r="A216" s="7"/>
      <c r="B216" s="8"/>
      <c r="C216" s="8"/>
      <c r="D216" s="8"/>
      <c r="E216" s="39"/>
      <c r="F216" s="8"/>
      <c r="G216" s="7"/>
      <c r="H216" s="7"/>
      <c r="I216" s="7"/>
      <c r="J216" s="7"/>
      <c r="K216" s="7"/>
      <c r="L216" s="7"/>
      <c r="M216" s="7"/>
      <c r="N216" s="7"/>
      <c r="O216" s="7"/>
    </row>
    <row r="217" spans="1:15" x14ac:dyDescent="0.25">
      <c r="A217" s="7"/>
      <c r="B217" s="8"/>
      <c r="C217" s="8"/>
      <c r="D217" s="8"/>
      <c r="E217" s="39"/>
      <c r="F217" s="8"/>
      <c r="G217" s="7"/>
      <c r="H217" s="7"/>
      <c r="I217" s="7"/>
      <c r="J217" s="7"/>
      <c r="K217" s="7"/>
      <c r="L217" s="7"/>
      <c r="M217" s="7"/>
      <c r="N217" s="7"/>
      <c r="O217" s="7"/>
    </row>
    <row r="218" spans="1:15" x14ac:dyDescent="0.25">
      <c r="A218" s="7"/>
      <c r="B218" s="8"/>
      <c r="C218" s="8"/>
      <c r="D218" s="8"/>
      <c r="E218" s="39"/>
      <c r="F218" s="8"/>
      <c r="G218" s="7"/>
      <c r="H218" s="7"/>
      <c r="I218" s="7"/>
      <c r="J218" s="7"/>
      <c r="K218" s="7"/>
      <c r="L218" s="7"/>
      <c r="M218" s="7"/>
      <c r="N218" s="7"/>
      <c r="O218" s="7"/>
    </row>
    <row r="219" spans="1:15" x14ac:dyDescent="0.25">
      <c r="A219" s="7"/>
      <c r="B219" s="8"/>
      <c r="C219" s="8"/>
      <c r="D219" s="8"/>
      <c r="E219" s="39"/>
      <c r="F219" s="8"/>
      <c r="G219" s="7"/>
      <c r="H219" s="7"/>
      <c r="I219" s="7"/>
      <c r="J219" s="7"/>
      <c r="K219" s="7"/>
      <c r="L219" s="7"/>
      <c r="M219" s="7"/>
      <c r="N219" s="7"/>
      <c r="O219" s="7"/>
    </row>
    <row r="220" spans="1:15" x14ac:dyDescent="0.25">
      <c r="A220" s="7"/>
      <c r="B220" s="8"/>
      <c r="C220" s="8"/>
      <c r="D220" s="8"/>
      <c r="E220" s="39"/>
      <c r="F220" s="8"/>
      <c r="G220" s="7"/>
      <c r="H220" s="7"/>
      <c r="I220" s="7"/>
      <c r="J220" s="7"/>
      <c r="K220" s="7"/>
      <c r="L220" s="7"/>
      <c r="M220" s="7"/>
      <c r="N220" s="7"/>
      <c r="O220" s="7"/>
    </row>
    <row r="221" spans="1:15" x14ac:dyDescent="0.25">
      <c r="A221" s="7"/>
      <c r="B221" s="8"/>
      <c r="C221" s="8"/>
      <c r="D221" s="8"/>
      <c r="E221" s="39"/>
      <c r="F221" s="8"/>
      <c r="G221" s="7"/>
      <c r="H221" s="7"/>
      <c r="I221" s="7"/>
      <c r="J221" s="7"/>
      <c r="K221" s="7"/>
      <c r="L221" s="7"/>
      <c r="M221" s="7"/>
      <c r="N221" s="7"/>
      <c r="O221" s="7"/>
    </row>
    <row r="222" spans="1:15" x14ac:dyDescent="0.25">
      <c r="A222" s="7"/>
      <c r="B222" s="8"/>
      <c r="C222" s="8"/>
      <c r="D222" s="8"/>
      <c r="E222" s="39"/>
      <c r="F222" s="8"/>
      <c r="G222" s="7"/>
      <c r="H222" s="7"/>
      <c r="I222" s="7"/>
      <c r="J222" s="7"/>
      <c r="K222" s="7"/>
      <c r="L222" s="7"/>
      <c r="M222" s="7"/>
      <c r="N222" s="7"/>
      <c r="O222" s="7"/>
    </row>
    <row r="223" spans="1:15" x14ac:dyDescent="0.25">
      <c r="A223" s="7"/>
      <c r="B223" s="8"/>
      <c r="C223" s="8"/>
      <c r="D223" s="8"/>
      <c r="E223" s="39"/>
      <c r="F223" s="8"/>
      <c r="G223" s="7"/>
      <c r="H223" s="7"/>
      <c r="I223" s="7"/>
      <c r="J223" s="7"/>
      <c r="K223" s="7"/>
      <c r="L223" s="7"/>
      <c r="M223" s="7"/>
      <c r="N223" s="7"/>
      <c r="O223" s="7"/>
    </row>
    <row r="224" spans="1:15" x14ac:dyDescent="0.25">
      <c r="A224" s="7"/>
      <c r="B224" s="8"/>
      <c r="C224" s="8"/>
      <c r="D224" s="8"/>
      <c r="E224" s="39"/>
      <c r="F224" s="8"/>
      <c r="G224" s="7"/>
      <c r="H224" s="7"/>
      <c r="I224" s="7"/>
      <c r="J224" s="7"/>
      <c r="K224" s="7"/>
      <c r="L224" s="7"/>
      <c r="M224" s="7"/>
      <c r="N224" s="7"/>
      <c r="O224" s="7"/>
    </row>
    <row r="225" spans="1:15" x14ac:dyDescent="0.25">
      <c r="A225" s="7"/>
      <c r="B225" s="8"/>
      <c r="C225" s="8"/>
      <c r="D225" s="8"/>
      <c r="E225" s="39"/>
      <c r="F225" s="8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8"/>
      <c r="C226" s="8"/>
      <c r="D226" s="8"/>
      <c r="E226" s="39"/>
      <c r="F226" s="8"/>
      <c r="G226" s="7"/>
      <c r="H226" s="7"/>
      <c r="I226" s="7"/>
      <c r="J226" s="7"/>
      <c r="K226" s="7"/>
      <c r="L226" s="7"/>
      <c r="M226" s="7"/>
      <c r="N226" s="7"/>
      <c r="O226" s="7"/>
    </row>
    <row r="227" spans="1:15" x14ac:dyDescent="0.25">
      <c r="A227" s="7"/>
      <c r="B227" s="8"/>
      <c r="C227" s="8"/>
      <c r="D227" s="8"/>
      <c r="E227" s="39"/>
      <c r="F227" s="8"/>
      <c r="G227" s="7"/>
      <c r="H227" s="7"/>
      <c r="I227" s="7"/>
      <c r="J227" s="7"/>
      <c r="K227" s="7"/>
      <c r="L227" s="7"/>
      <c r="M227" s="7"/>
      <c r="N227" s="7"/>
      <c r="O227" s="7"/>
    </row>
    <row r="228" spans="1:15" x14ac:dyDescent="0.25">
      <c r="A228" s="7"/>
      <c r="B228" s="8"/>
      <c r="C228" s="8"/>
      <c r="D228" s="8"/>
      <c r="E228" s="39"/>
      <c r="F228" s="8"/>
      <c r="G228" s="7"/>
      <c r="H228" s="7"/>
      <c r="I228" s="7"/>
      <c r="J228" s="7"/>
      <c r="K228" s="7"/>
      <c r="L228" s="7"/>
      <c r="M228" s="7"/>
      <c r="N228" s="7"/>
      <c r="O228" s="7"/>
    </row>
    <row r="229" spans="1:15" x14ac:dyDescent="0.25">
      <c r="A229" s="7"/>
      <c r="B229" s="8"/>
      <c r="C229" s="8"/>
      <c r="D229" s="8"/>
      <c r="E229" s="39"/>
      <c r="F229" s="8"/>
      <c r="G229" s="7"/>
      <c r="H229" s="7"/>
      <c r="I229" s="7"/>
      <c r="J229" s="7"/>
      <c r="K229" s="7"/>
      <c r="L229" s="7"/>
      <c r="M229" s="7"/>
      <c r="N229" s="7"/>
      <c r="O229" s="7"/>
    </row>
    <row r="230" spans="1:15" x14ac:dyDescent="0.25">
      <c r="A230" s="7"/>
      <c r="B230" s="8"/>
      <c r="C230" s="8"/>
      <c r="D230" s="8"/>
      <c r="E230" s="39"/>
      <c r="F230" s="8"/>
      <c r="G230" s="7"/>
      <c r="H230" s="7"/>
      <c r="I230" s="7"/>
      <c r="J230" s="7"/>
      <c r="K230" s="7"/>
      <c r="L230" s="7"/>
      <c r="M230" s="7"/>
      <c r="N230" s="7"/>
      <c r="O230" s="7"/>
    </row>
    <row r="231" spans="1:15" x14ac:dyDescent="0.25">
      <c r="A231" s="7"/>
      <c r="B231" s="8"/>
      <c r="C231" s="8"/>
      <c r="D231" s="8"/>
      <c r="E231" s="39"/>
      <c r="F231" s="8"/>
      <c r="G231" s="7"/>
      <c r="H231" s="7"/>
      <c r="I231" s="7"/>
      <c r="J231" s="7"/>
      <c r="K231" s="7"/>
      <c r="L231" s="7"/>
      <c r="M231" s="7"/>
      <c r="N231" s="7"/>
      <c r="O231" s="7"/>
    </row>
    <row r="232" spans="1:15" x14ac:dyDescent="0.25">
      <c r="A232" s="7"/>
      <c r="B232" s="8"/>
      <c r="C232" s="8"/>
      <c r="D232" s="8"/>
      <c r="E232" s="39"/>
      <c r="F232" s="8"/>
      <c r="G232" s="7"/>
      <c r="H232" s="7"/>
      <c r="I232" s="7"/>
      <c r="J232" s="7"/>
      <c r="K232" s="7"/>
      <c r="L232" s="7"/>
      <c r="M232" s="7"/>
      <c r="N232" s="7"/>
      <c r="O232" s="7"/>
    </row>
    <row r="233" spans="1:15" x14ac:dyDescent="0.25">
      <c r="A233" s="7"/>
      <c r="B233" s="8"/>
      <c r="C233" s="8"/>
      <c r="D233" s="8"/>
      <c r="E233" s="39"/>
      <c r="F233" s="8"/>
      <c r="G233" s="7"/>
      <c r="H233" s="7"/>
      <c r="I233" s="7"/>
      <c r="J233" s="7"/>
      <c r="K233" s="7"/>
      <c r="L233" s="7"/>
      <c r="M233" s="7"/>
      <c r="N233" s="7"/>
      <c r="O233" s="7"/>
    </row>
    <row r="234" spans="1:15" x14ac:dyDescent="0.25">
      <c r="A234" s="7"/>
      <c r="B234" s="8"/>
      <c r="C234" s="8"/>
      <c r="D234" s="8"/>
      <c r="E234" s="39"/>
      <c r="F234" s="8"/>
      <c r="G234" s="7"/>
      <c r="H234" s="7"/>
      <c r="I234" s="7"/>
      <c r="J234" s="7"/>
      <c r="K234" s="7"/>
      <c r="L234" s="7"/>
      <c r="M234" s="7"/>
      <c r="N234" s="7"/>
      <c r="O234" s="7"/>
    </row>
    <row r="235" spans="1:15" x14ac:dyDescent="0.25">
      <c r="A235" s="7"/>
      <c r="B235" s="8"/>
      <c r="C235" s="8"/>
      <c r="D235" s="8"/>
      <c r="E235" s="39"/>
      <c r="F235" s="8"/>
      <c r="G235" s="7"/>
      <c r="H235" s="7"/>
      <c r="I235" s="7"/>
      <c r="J235" s="7"/>
      <c r="K235" s="7"/>
      <c r="L235" s="7"/>
      <c r="M235" s="7"/>
      <c r="N235" s="7"/>
      <c r="O235" s="7"/>
    </row>
    <row r="236" spans="1:15" x14ac:dyDescent="0.25">
      <c r="A236" s="7"/>
      <c r="B236" s="8"/>
      <c r="C236" s="8"/>
      <c r="D236" s="8"/>
      <c r="E236" s="39"/>
      <c r="F236" s="8"/>
      <c r="G236" s="7"/>
      <c r="H236" s="7"/>
      <c r="I236" s="7"/>
      <c r="J236" s="7"/>
      <c r="K236" s="7"/>
      <c r="L236" s="7"/>
      <c r="M236" s="7"/>
      <c r="N236" s="7"/>
      <c r="O236" s="7"/>
    </row>
    <row r="237" spans="1:15" x14ac:dyDescent="0.25">
      <c r="A237" s="7"/>
      <c r="B237" s="8"/>
      <c r="C237" s="8"/>
      <c r="D237" s="8"/>
      <c r="E237" s="39"/>
      <c r="F237" s="8"/>
      <c r="G237" s="7"/>
      <c r="H237" s="7"/>
      <c r="I237" s="7"/>
      <c r="J237" s="7"/>
      <c r="K237" s="7"/>
      <c r="L237" s="7"/>
      <c r="M237" s="7"/>
      <c r="N237" s="7"/>
      <c r="O237" s="7"/>
    </row>
    <row r="238" spans="1:15" x14ac:dyDescent="0.25">
      <c r="A238" s="7"/>
      <c r="B238" s="8"/>
      <c r="C238" s="8"/>
      <c r="D238" s="8"/>
      <c r="E238" s="39"/>
      <c r="F238" s="8"/>
      <c r="G238" s="7"/>
      <c r="H238" s="7"/>
      <c r="I238" s="7"/>
      <c r="J238" s="7"/>
      <c r="K238" s="7"/>
      <c r="L238" s="7"/>
      <c r="M238" s="7"/>
      <c r="N238" s="7"/>
      <c r="O238" s="7"/>
    </row>
    <row r="239" spans="1:15" x14ac:dyDescent="0.25">
      <c r="A239" s="7"/>
      <c r="B239" s="8"/>
      <c r="C239" s="8"/>
      <c r="D239" s="8"/>
      <c r="E239" s="39"/>
      <c r="F239" s="8"/>
      <c r="G239" s="7"/>
      <c r="H239" s="7"/>
      <c r="I239" s="7"/>
      <c r="J239" s="7"/>
      <c r="K239" s="7"/>
      <c r="L239" s="7"/>
      <c r="M239" s="7"/>
      <c r="N239" s="7"/>
      <c r="O239" s="7"/>
    </row>
    <row r="240" spans="1:15" x14ac:dyDescent="0.25">
      <c r="A240" s="7"/>
      <c r="B240" s="8"/>
      <c r="C240" s="8"/>
      <c r="D240" s="8"/>
      <c r="E240" s="39"/>
      <c r="F240" s="8"/>
      <c r="G240" s="7"/>
      <c r="H240" s="7"/>
      <c r="I240" s="7"/>
      <c r="J240" s="7"/>
      <c r="K240" s="7"/>
      <c r="L240" s="7"/>
      <c r="M240" s="7"/>
      <c r="N240" s="7"/>
      <c r="O240" s="7"/>
    </row>
    <row r="241" spans="1:15" x14ac:dyDescent="0.25">
      <c r="A241" s="7"/>
      <c r="B241" s="8"/>
      <c r="C241" s="8"/>
      <c r="D241" s="8"/>
      <c r="E241" s="39"/>
      <c r="F241" s="8"/>
      <c r="G241" s="7"/>
      <c r="H241" s="7"/>
      <c r="I241" s="7"/>
      <c r="J241" s="7"/>
      <c r="K241" s="7"/>
      <c r="L241" s="7"/>
      <c r="M241" s="7"/>
      <c r="N241" s="7"/>
      <c r="O241" s="7"/>
    </row>
    <row r="242" spans="1:15" x14ac:dyDescent="0.25">
      <c r="A242" s="7"/>
      <c r="B242" s="8"/>
      <c r="C242" s="8"/>
      <c r="D242" s="8"/>
      <c r="E242" s="39"/>
      <c r="F242" s="8"/>
      <c r="G242" s="7"/>
      <c r="H242" s="7"/>
      <c r="I242" s="7"/>
      <c r="J242" s="7"/>
      <c r="K242" s="7"/>
      <c r="L242" s="7"/>
      <c r="M242" s="7"/>
      <c r="N242" s="7"/>
      <c r="O242" s="7"/>
    </row>
    <row r="243" spans="1:15" x14ac:dyDescent="0.25">
      <c r="A243" s="7"/>
      <c r="B243" s="8"/>
      <c r="C243" s="8"/>
      <c r="D243" s="8"/>
      <c r="E243" s="39"/>
      <c r="F243" s="8"/>
      <c r="G243" s="7"/>
      <c r="H243" s="7"/>
      <c r="I243" s="7"/>
      <c r="J243" s="7"/>
      <c r="K243" s="7"/>
      <c r="L243" s="7"/>
      <c r="M243" s="7"/>
      <c r="N243" s="7"/>
      <c r="O243" s="7"/>
    </row>
    <row r="244" spans="1:15" x14ac:dyDescent="0.25">
      <c r="A244" s="7"/>
      <c r="B244" s="8"/>
      <c r="C244" s="8"/>
      <c r="D244" s="8"/>
      <c r="E244" s="39"/>
      <c r="F244" s="8"/>
      <c r="G244" s="7"/>
      <c r="H244" s="7"/>
      <c r="I244" s="7"/>
      <c r="J244" s="7"/>
      <c r="K244" s="7"/>
      <c r="L244" s="7"/>
      <c r="M244" s="7"/>
      <c r="N244" s="7"/>
      <c r="O244" s="7"/>
    </row>
    <row r="245" spans="1:15" x14ac:dyDescent="0.25">
      <c r="A245" s="7"/>
      <c r="B245" s="8"/>
      <c r="C245" s="8"/>
      <c r="D245" s="8"/>
      <c r="E245" s="39"/>
      <c r="F245" s="8"/>
      <c r="G245" s="7"/>
      <c r="H245" s="7"/>
      <c r="I245" s="7"/>
      <c r="J245" s="7"/>
      <c r="K245" s="7"/>
      <c r="L245" s="7"/>
      <c r="M245" s="7"/>
      <c r="N245" s="7"/>
      <c r="O245" s="7"/>
    </row>
    <row r="246" spans="1:15" x14ac:dyDescent="0.25">
      <c r="A246" s="7"/>
      <c r="B246" s="8"/>
      <c r="C246" s="8"/>
      <c r="D246" s="8"/>
      <c r="E246" s="39"/>
      <c r="F246" s="8"/>
      <c r="G246" s="7"/>
      <c r="H246" s="7"/>
      <c r="I246" s="7"/>
      <c r="J246" s="7"/>
      <c r="K246" s="7"/>
      <c r="L246" s="7"/>
      <c r="M246" s="7"/>
      <c r="N246" s="7"/>
      <c r="O246" s="7"/>
    </row>
    <row r="247" spans="1:15" x14ac:dyDescent="0.25">
      <c r="A247" s="7"/>
      <c r="B247" s="8"/>
      <c r="C247" s="8"/>
      <c r="D247" s="8"/>
      <c r="E247" s="39"/>
      <c r="F247" s="8"/>
      <c r="G247" s="7"/>
      <c r="H247" s="7"/>
      <c r="I247" s="7"/>
      <c r="J247" s="7"/>
      <c r="K247" s="7"/>
      <c r="L247" s="7"/>
      <c r="M247" s="7"/>
      <c r="N247" s="7"/>
      <c r="O247" s="7"/>
    </row>
    <row r="248" spans="1:15" x14ac:dyDescent="0.25">
      <c r="A248" s="7"/>
      <c r="B248" s="8"/>
      <c r="C248" s="8"/>
      <c r="D248" s="8"/>
      <c r="E248" s="39"/>
      <c r="F248" s="8"/>
      <c r="G248" s="7"/>
      <c r="H248" s="7"/>
      <c r="I248" s="7"/>
      <c r="J248" s="7"/>
      <c r="K248" s="7"/>
      <c r="L248" s="7"/>
      <c r="M248" s="7"/>
      <c r="N248" s="7"/>
      <c r="O248" s="7"/>
    </row>
    <row r="249" spans="1:15" x14ac:dyDescent="0.25">
      <c r="A249" s="7"/>
      <c r="B249" s="8"/>
      <c r="C249" s="8"/>
      <c r="D249" s="8"/>
      <c r="E249" s="39"/>
      <c r="F249" s="8"/>
      <c r="G249" s="7"/>
      <c r="H249" s="7"/>
      <c r="I249" s="7"/>
      <c r="J249" s="7"/>
      <c r="K249" s="7"/>
      <c r="L249" s="7"/>
      <c r="M249" s="7"/>
      <c r="N249" s="7"/>
      <c r="O249" s="7"/>
    </row>
    <row r="250" spans="1:15" x14ac:dyDescent="0.25">
      <c r="A250" s="7"/>
      <c r="B250" s="8"/>
      <c r="C250" s="8"/>
      <c r="D250" s="8"/>
      <c r="E250" s="39"/>
      <c r="F250" s="8"/>
      <c r="G250" s="7"/>
      <c r="H250" s="7"/>
      <c r="I250" s="7"/>
      <c r="J250" s="7"/>
      <c r="K250" s="7"/>
      <c r="L250" s="7"/>
      <c r="M250" s="7"/>
      <c r="N250" s="7"/>
      <c r="O250" s="7"/>
    </row>
    <row r="251" spans="1:15" x14ac:dyDescent="0.25">
      <c r="A251" s="7"/>
      <c r="B251" s="8"/>
      <c r="C251" s="8"/>
      <c r="D251" s="8"/>
      <c r="E251" s="39"/>
      <c r="F251" s="8"/>
      <c r="G251" s="7"/>
      <c r="H251" s="7"/>
      <c r="I251" s="7"/>
      <c r="J251" s="7"/>
      <c r="K251" s="7"/>
      <c r="L251" s="7"/>
      <c r="M251" s="7"/>
      <c r="N251" s="7"/>
      <c r="O251" s="7"/>
    </row>
    <row r="252" spans="1:15" x14ac:dyDescent="0.25">
      <c r="A252" s="7"/>
      <c r="B252" s="8"/>
      <c r="C252" s="8"/>
      <c r="D252" s="8"/>
      <c r="E252" s="39"/>
      <c r="F252" s="8"/>
      <c r="G252" s="7"/>
      <c r="H252" s="7"/>
      <c r="I252" s="7"/>
      <c r="J252" s="7"/>
      <c r="K252" s="7"/>
      <c r="L252" s="7"/>
      <c r="M252" s="7"/>
      <c r="N252" s="7"/>
      <c r="O252" s="7"/>
    </row>
    <row r="253" spans="1:15" x14ac:dyDescent="0.25">
      <c r="A253" s="7"/>
      <c r="B253" s="8"/>
      <c r="C253" s="8"/>
      <c r="D253" s="8"/>
      <c r="E253" s="39"/>
      <c r="F253" s="8"/>
      <c r="G253" s="7"/>
      <c r="H253" s="7"/>
      <c r="I253" s="7"/>
      <c r="J253" s="7"/>
      <c r="K253" s="7"/>
      <c r="L253" s="7"/>
      <c r="M253" s="7"/>
      <c r="N253" s="7"/>
      <c r="O253" s="7"/>
    </row>
    <row r="254" spans="1:15" x14ac:dyDescent="0.25">
      <c r="A254" s="7"/>
      <c r="B254" s="8"/>
      <c r="C254" s="8"/>
      <c r="D254" s="8"/>
      <c r="E254" s="39"/>
      <c r="F254" s="8"/>
      <c r="G254" s="7"/>
      <c r="H254" s="7"/>
      <c r="I254" s="7"/>
      <c r="J254" s="7"/>
      <c r="K254" s="7"/>
      <c r="L254" s="7"/>
      <c r="M254" s="7"/>
      <c r="N254" s="7"/>
      <c r="O254" s="7"/>
    </row>
    <row r="255" spans="1:15" x14ac:dyDescent="0.25">
      <c r="A255" s="7"/>
      <c r="B255" s="8"/>
      <c r="C255" s="8"/>
      <c r="D255" s="8"/>
      <c r="E255" s="39"/>
      <c r="F255" s="8"/>
      <c r="G255" s="7"/>
      <c r="H255" s="7"/>
      <c r="I255" s="7"/>
      <c r="J255" s="7"/>
      <c r="K255" s="7"/>
      <c r="L255" s="7"/>
      <c r="M255" s="7"/>
      <c r="N255" s="7"/>
      <c r="O255" s="7"/>
    </row>
    <row r="256" spans="1:15" x14ac:dyDescent="0.25">
      <c r="A256" s="7"/>
      <c r="B256" s="8"/>
      <c r="C256" s="8"/>
      <c r="D256" s="8"/>
      <c r="E256" s="39"/>
      <c r="F256" s="8"/>
      <c r="G256" s="7"/>
      <c r="H256" s="7"/>
      <c r="I256" s="7"/>
      <c r="J256" s="7"/>
      <c r="K256" s="7"/>
      <c r="L256" s="7"/>
      <c r="M256" s="7"/>
      <c r="N256" s="7"/>
      <c r="O256" s="7"/>
    </row>
    <row r="257" spans="1:15" x14ac:dyDescent="0.25">
      <c r="A257" s="7"/>
      <c r="B257" s="8"/>
      <c r="C257" s="8"/>
      <c r="D257" s="8"/>
      <c r="E257" s="39"/>
      <c r="F257" s="8"/>
      <c r="G257" s="7"/>
      <c r="H257" s="7"/>
      <c r="I257" s="7"/>
      <c r="J257" s="7"/>
      <c r="K257" s="7"/>
      <c r="L257" s="7"/>
      <c r="M257" s="7"/>
      <c r="N257" s="7"/>
      <c r="O257" s="7"/>
    </row>
    <row r="258" spans="1:15" x14ac:dyDescent="0.25">
      <c r="A258" s="7"/>
      <c r="B258" s="8"/>
      <c r="C258" s="8"/>
      <c r="D258" s="8"/>
      <c r="E258" s="39"/>
      <c r="F258" s="8"/>
      <c r="G258" s="7"/>
      <c r="H258" s="7"/>
      <c r="I258" s="7"/>
      <c r="J258" s="7"/>
      <c r="K258" s="7"/>
      <c r="L258" s="7"/>
      <c r="M258" s="7"/>
      <c r="N258" s="7"/>
      <c r="O258" s="7"/>
    </row>
  </sheetData>
  <pageMargins left="0.70866141732283472" right="0.70866141732283472" top="0.94488188976377963" bottom="0.74803149606299213" header="0.31496062992125984" footer="0.31496062992125984"/>
  <pageSetup paperSize="8" scale="55" fitToHeight="0" orientation="landscape" r:id="rId1"/>
  <headerFooter>
    <oddHeader>&amp;L&amp;"-,Grassetto"&amp;14
Accordo per la Coesione Governo - Regione del Veneto&amp;C&amp;"-,Grassetto"&amp;14
Allegato B2 - Cronoprogramma finanziario per singolo intervento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C485-180A-4DEC-9C7F-F80661F9B3DD}">
  <sheetPr>
    <pageSetUpPr fitToPage="1"/>
  </sheetPr>
  <dimension ref="A1:E17"/>
  <sheetViews>
    <sheetView workbookViewId="0">
      <selection activeCell="A17" sqref="A17:XFD25"/>
    </sheetView>
  </sheetViews>
  <sheetFormatPr defaultColWidth="20.85546875" defaultRowHeight="15" x14ac:dyDescent="0.25"/>
  <cols>
    <col min="1" max="1" width="32.5703125" customWidth="1"/>
    <col min="2" max="2" width="30.28515625" customWidth="1"/>
    <col min="4" max="4" width="69.85546875" customWidth="1"/>
    <col min="5" max="5" width="23.7109375" customWidth="1"/>
  </cols>
  <sheetData>
    <row r="1" spans="1:5" ht="31.5" x14ac:dyDescent="0.25">
      <c r="A1" s="54" t="s">
        <v>275</v>
      </c>
      <c r="B1" s="54" t="s">
        <v>276</v>
      </c>
      <c r="C1" s="54" t="s">
        <v>2</v>
      </c>
      <c r="D1" s="54" t="s">
        <v>277</v>
      </c>
      <c r="E1" s="54" t="s">
        <v>278</v>
      </c>
    </row>
    <row r="2" spans="1:5" ht="45" x14ac:dyDescent="0.25">
      <c r="A2" s="55" t="s">
        <v>279</v>
      </c>
      <c r="B2" s="56" t="s">
        <v>280</v>
      </c>
      <c r="C2" s="57" t="s">
        <v>281</v>
      </c>
      <c r="D2" s="58" t="s">
        <v>282</v>
      </c>
      <c r="E2" s="59">
        <v>4000000</v>
      </c>
    </row>
    <row r="3" spans="1:5" ht="30" x14ac:dyDescent="0.25">
      <c r="A3" s="55" t="s">
        <v>283</v>
      </c>
      <c r="B3" s="56" t="s">
        <v>284</v>
      </c>
      <c r="C3" s="60" t="s">
        <v>285</v>
      </c>
      <c r="D3" s="58" t="s">
        <v>286</v>
      </c>
      <c r="E3" s="61">
        <v>4097232.72</v>
      </c>
    </row>
    <row r="4" spans="1:5" ht="31.5" x14ac:dyDescent="0.25">
      <c r="A4" s="62" t="s">
        <v>287</v>
      </c>
      <c r="B4" s="56" t="s">
        <v>288</v>
      </c>
      <c r="C4" s="56" t="s">
        <v>289</v>
      </c>
      <c r="D4" s="56" t="s">
        <v>290</v>
      </c>
      <c r="E4" s="63">
        <v>1000000</v>
      </c>
    </row>
    <row r="5" spans="1:5" ht="31.5" x14ac:dyDescent="0.25">
      <c r="A5" s="62" t="s">
        <v>287</v>
      </c>
      <c r="B5" s="64" t="s">
        <v>291</v>
      </c>
      <c r="C5" s="56" t="s">
        <v>292</v>
      </c>
      <c r="D5" s="56" t="s">
        <v>293</v>
      </c>
      <c r="E5" s="63">
        <v>10685000</v>
      </c>
    </row>
    <row r="6" spans="1:5" ht="31.5" x14ac:dyDescent="0.25">
      <c r="A6" s="62" t="s">
        <v>287</v>
      </c>
      <c r="B6" s="64" t="s">
        <v>291</v>
      </c>
      <c r="C6" s="56" t="s">
        <v>294</v>
      </c>
      <c r="D6" s="56" t="s">
        <v>295</v>
      </c>
      <c r="E6" s="63">
        <v>15000000</v>
      </c>
    </row>
    <row r="7" spans="1:5" ht="47.25" x14ac:dyDescent="0.25">
      <c r="A7" s="62" t="s">
        <v>287</v>
      </c>
      <c r="B7" s="64" t="s">
        <v>291</v>
      </c>
      <c r="C7" s="56" t="s">
        <v>296</v>
      </c>
      <c r="D7" s="56" t="s">
        <v>297</v>
      </c>
      <c r="E7" s="63">
        <v>3000000</v>
      </c>
    </row>
    <row r="8" spans="1:5" ht="31.5" x14ac:dyDescent="0.25">
      <c r="A8" s="65" t="s">
        <v>298</v>
      </c>
      <c r="B8" s="57" t="s">
        <v>299</v>
      </c>
      <c r="C8" s="57" t="s">
        <v>300</v>
      </c>
      <c r="D8" s="57" t="s">
        <v>301</v>
      </c>
      <c r="E8" s="61">
        <v>11250000</v>
      </c>
    </row>
    <row r="9" spans="1:5" ht="57.75" x14ac:dyDescent="0.25">
      <c r="A9" s="65" t="s">
        <v>298</v>
      </c>
      <c r="B9" s="66" t="s">
        <v>302</v>
      </c>
      <c r="C9" s="57" t="s">
        <v>303</v>
      </c>
      <c r="D9" s="67" t="s">
        <v>304</v>
      </c>
      <c r="E9" s="68">
        <v>4000000</v>
      </c>
    </row>
    <row r="10" spans="1:5" ht="63" x14ac:dyDescent="0.25">
      <c r="A10" s="65" t="s">
        <v>298</v>
      </c>
      <c r="B10" s="66" t="s">
        <v>302</v>
      </c>
      <c r="C10" s="57" t="s">
        <v>305</v>
      </c>
      <c r="D10" s="69" t="s">
        <v>306</v>
      </c>
      <c r="E10" s="68">
        <v>4000000</v>
      </c>
    </row>
    <row r="11" spans="1:5" ht="78.75" x14ac:dyDescent="0.25">
      <c r="A11" s="65" t="s">
        <v>298</v>
      </c>
      <c r="B11" s="66" t="s">
        <v>302</v>
      </c>
      <c r="C11" s="57" t="s">
        <v>307</v>
      </c>
      <c r="D11" s="69" t="s">
        <v>308</v>
      </c>
      <c r="E11" s="68">
        <v>3725000</v>
      </c>
    </row>
    <row r="12" spans="1:5" ht="47.25" x14ac:dyDescent="0.25">
      <c r="A12" s="65" t="s">
        <v>298</v>
      </c>
      <c r="B12" s="66" t="s">
        <v>302</v>
      </c>
      <c r="C12" s="57" t="s">
        <v>309</v>
      </c>
      <c r="D12" s="69" t="s">
        <v>310</v>
      </c>
      <c r="E12" s="68">
        <v>275000</v>
      </c>
    </row>
    <row r="13" spans="1:5" ht="31.5" x14ac:dyDescent="0.25">
      <c r="A13" s="70" t="s">
        <v>311</v>
      </c>
      <c r="B13" s="64" t="s">
        <v>312</v>
      </c>
      <c r="C13" s="56" t="s">
        <v>313</v>
      </c>
      <c r="D13" s="56" t="s">
        <v>314</v>
      </c>
      <c r="E13" s="63">
        <v>1800000</v>
      </c>
    </row>
    <row r="14" spans="1:5" ht="47.25" x14ac:dyDescent="0.25">
      <c r="A14" s="70" t="s">
        <v>311</v>
      </c>
      <c r="B14" s="64" t="s">
        <v>312</v>
      </c>
      <c r="C14" s="56" t="s">
        <v>315</v>
      </c>
      <c r="D14" s="56" t="s">
        <v>316</v>
      </c>
      <c r="E14" s="63">
        <v>1200000</v>
      </c>
    </row>
    <row r="15" spans="1:5" ht="47.25" x14ac:dyDescent="0.25">
      <c r="A15" s="71" t="s">
        <v>317</v>
      </c>
      <c r="B15" s="57" t="s">
        <v>318</v>
      </c>
      <c r="C15" s="57" t="s">
        <v>319</v>
      </c>
      <c r="D15" s="57" t="s">
        <v>320</v>
      </c>
      <c r="E15" s="61">
        <v>1167767.28</v>
      </c>
    </row>
    <row r="16" spans="1:5" ht="15.75" x14ac:dyDescent="0.25">
      <c r="A16" s="71" t="s">
        <v>321</v>
      </c>
      <c r="B16" s="57" t="s">
        <v>322</v>
      </c>
      <c r="C16" s="57" t="s">
        <v>323</v>
      </c>
      <c r="D16" s="57" t="s">
        <v>324</v>
      </c>
      <c r="E16" s="61">
        <v>4000000</v>
      </c>
    </row>
    <row r="17" spans="1:5" ht="15.75" x14ac:dyDescent="0.25">
      <c r="A17" s="72" t="s">
        <v>325</v>
      </c>
      <c r="B17" s="151"/>
      <c r="C17" s="152"/>
      <c r="D17" s="153"/>
      <c r="E17" s="73">
        <f>SUM(E2:E16)</f>
        <v>69200000</v>
      </c>
    </row>
  </sheetData>
  <mergeCells count="1">
    <mergeCell ref="B17:D17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&amp;L&amp;"-,Grassetto"&amp;14Accordo per la Coesione Governo - Regione del Veneto&amp;C&amp;"-,Grassetto"&amp;14Allegato A2 - Anticipazioni Delibera CIPESS n. 79/2021</oddHeader>
    <oddFooter>&amp;L&amp;F&amp;C&amp;A&amp;R&amp;P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4F11-0944-4DEF-B6DA-DAF4B73AD1E5}">
  <sheetPr>
    <pageSetUpPr fitToPage="1"/>
  </sheetPr>
  <dimension ref="A1:E17"/>
  <sheetViews>
    <sheetView workbookViewId="0"/>
  </sheetViews>
  <sheetFormatPr defaultColWidth="20.85546875" defaultRowHeight="15" x14ac:dyDescent="0.25"/>
  <cols>
    <col min="1" max="1" width="31.28515625" customWidth="1"/>
    <col min="2" max="2" width="30.28515625" customWidth="1"/>
    <col min="4" max="4" width="69.85546875" customWidth="1"/>
    <col min="5" max="5" width="23.7109375" customWidth="1"/>
  </cols>
  <sheetData>
    <row r="1" spans="1:5" ht="30" x14ac:dyDescent="0.25">
      <c r="A1" s="22" t="s">
        <v>275</v>
      </c>
      <c r="B1" s="22" t="s">
        <v>276</v>
      </c>
      <c r="C1" s="22" t="s">
        <v>2</v>
      </c>
      <c r="D1" s="22" t="s">
        <v>277</v>
      </c>
      <c r="E1" s="22" t="s">
        <v>278</v>
      </c>
    </row>
    <row r="2" spans="1:5" ht="45" x14ac:dyDescent="0.25">
      <c r="A2" s="154" t="s">
        <v>279</v>
      </c>
      <c r="B2" s="155" t="s">
        <v>280</v>
      </c>
      <c r="C2" s="156"/>
      <c r="D2" s="157" t="s">
        <v>282</v>
      </c>
      <c r="E2" s="158">
        <v>4000000</v>
      </c>
    </row>
    <row r="3" spans="1:5" ht="30" x14ac:dyDescent="0.25">
      <c r="A3" s="55" t="s">
        <v>377</v>
      </c>
      <c r="B3" s="56" t="s">
        <v>284</v>
      </c>
      <c r="C3" s="60" t="s">
        <v>285</v>
      </c>
      <c r="D3" s="58" t="s">
        <v>286</v>
      </c>
      <c r="E3" s="61">
        <v>4097232.72</v>
      </c>
    </row>
    <row r="4" spans="1:5" ht="31.5" x14ac:dyDescent="0.25">
      <c r="A4" s="62" t="s">
        <v>287</v>
      </c>
      <c r="B4" s="56" t="s">
        <v>288</v>
      </c>
      <c r="C4" s="56" t="s">
        <v>289</v>
      </c>
      <c r="D4" s="56" t="s">
        <v>290</v>
      </c>
      <c r="E4" s="63">
        <v>1000000</v>
      </c>
    </row>
    <row r="5" spans="1:5" ht="31.5" x14ac:dyDescent="0.25">
      <c r="A5" s="62" t="s">
        <v>287</v>
      </c>
      <c r="B5" s="64" t="s">
        <v>291</v>
      </c>
      <c r="C5" s="56" t="s">
        <v>292</v>
      </c>
      <c r="D5" s="56" t="s">
        <v>293</v>
      </c>
      <c r="E5" s="63">
        <v>10685000</v>
      </c>
    </row>
    <row r="6" spans="1:5" ht="31.5" x14ac:dyDescent="0.25">
      <c r="A6" s="62" t="s">
        <v>378</v>
      </c>
      <c r="B6" s="64" t="s">
        <v>291</v>
      </c>
      <c r="C6" s="56" t="s">
        <v>294</v>
      </c>
      <c r="D6" s="56" t="s">
        <v>295</v>
      </c>
      <c r="E6" s="63">
        <v>15000000</v>
      </c>
    </row>
    <row r="7" spans="1:5" ht="47.25" x14ac:dyDescent="0.25">
      <c r="A7" s="62" t="s">
        <v>378</v>
      </c>
      <c r="B7" s="64" t="s">
        <v>291</v>
      </c>
      <c r="C7" s="56" t="s">
        <v>296</v>
      </c>
      <c r="D7" s="56" t="s">
        <v>297</v>
      </c>
      <c r="E7" s="63">
        <v>3000000</v>
      </c>
    </row>
    <row r="8" spans="1:5" ht="31.5" x14ac:dyDescent="0.25">
      <c r="A8" s="65" t="s">
        <v>379</v>
      </c>
      <c r="B8" s="57" t="s">
        <v>299</v>
      </c>
      <c r="C8" s="57" t="s">
        <v>300</v>
      </c>
      <c r="D8" s="57" t="s">
        <v>301</v>
      </c>
      <c r="E8" s="61">
        <v>11250000</v>
      </c>
    </row>
    <row r="9" spans="1:5" ht="54" customHeight="1" x14ac:dyDescent="0.25">
      <c r="A9" s="65" t="s">
        <v>379</v>
      </c>
      <c r="B9" s="66" t="s">
        <v>302</v>
      </c>
      <c r="C9" s="57" t="s">
        <v>303</v>
      </c>
      <c r="D9" s="67" t="s">
        <v>304</v>
      </c>
      <c r="E9" s="68">
        <v>4000000</v>
      </c>
    </row>
    <row r="10" spans="1:5" ht="63" x14ac:dyDescent="0.25">
      <c r="A10" s="65" t="s">
        <v>379</v>
      </c>
      <c r="B10" s="66" t="s">
        <v>302</v>
      </c>
      <c r="C10" s="57" t="s">
        <v>305</v>
      </c>
      <c r="D10" s="69" t="s">
        <v>306</v>
      </c>
      <c r="E10" s="68">
        <v>4000000</v>
      </c>
    </row>
    <row r="11" spans="1:5" ht="78.75" x14ac:dyDescent="0.25">
      <c r="A11" s="65" t="s">
        <v>379</v>
      </c>
      <c r="B11" s="66" t="s">
        <v>302</v>
      </c>
      <c r="C11" s="57" t="s">
        <v>307</v>
      </c>
      <c r="D11" s="69" t="s">
        <v>308</v>
      </c>
      <c r="E11" s="68">
        <v>3725000</v>
      </c>
    </row>
    <row r="12" spans="1:5" ht="47.25" x14ac:dyDescent="0.25">
      <c r="A12" s="65" t="s">
        <v>379</v>
      </c>
      <c r="B12" s="66" t="s">
        <v>302</v>
      </c>
      <c r="C12" s="57" t="s">
        <v>309</v>
      </c>
      <c r="D12" s="69" t="s">
        <v>310</v>
      </c>
      <c r="E12" s="68">
        <v>275000</v>
      </c>
    </row>
    <row r="13" spans="1:5" ht="47.25" customHeight="1" x14ac:dyDescent="0.25">
      <c r="A13" s="70" t="s">
        <v>380</v>
      </c>
      <c r="B13" s="64" t="s">
        <v>312</v>
      </c>
      <c r="C13" s="56" t="s">
        <v>313</v>
      </c>
      <c r="D13" s="56" t="s">
        <v>314</v>
      </c>
      <c r="E13" s="63">
        <v>1800000</v>
      </c>
    </row>
    <row r="14" spans="1:5" ht="63" customHeight="1" x14ac:dyDescent="0.25">
      <c r="A14" s="70" t="s">
        <v>380</v>
      </c>
      <c r="B14" s="64" t="s">
        <v>312</v>
      </c>
      <c r="C14" s="56" t="s">
        <v>315</v>
      </c>
      <c r="D14" s="56" t="s">
        <v>316</v>
      </c>
      <c r="E14" s="63">
        <v>1200000</v>
      </c>
    </row>
    <row r="15" spans="1:5" ht="47.25" x14ac:dyDescent="0.25">
      <c r="A15" s="71" t="s">
        <v>381</v>
      </c>
      <c r="B15" s="57" t="s">
        <v>318</v>
      </c>
      <c r="C15" s="57" t="s">
        <v>319</v>
      </c>
      <c r="D15" s="57" t="s">
        <v>320</v>
      </c>
      <c r="E15" s="61">
        <v>1167767.28</v>
      </c>
    </row>
    <row r="16" spans="1:5" ht="15.75" x14ac:dyDescent="0.25">
      <c r="A16" s="71" t="s">
        <v>382</v>
      </c>
      <c r="B16" s="57" t="s">
        <v>322</v>
      </c>
      <c r="C16" s="57"/>
      <c r="D16" s="57" t="s">
        <v>324</v>
      </c>
      <c r="E16" s="61">
        <v>4000000</v>
      </c>
    </row>
    <row r="17" spans="1:5" ht="15.75" x14ac:dyDescent="0.25">
      <c r="A17" s="72" t="s">
        <v>325</v>
      </c>
      <c r="B17" s="151"/>
      <c r="C17" s="152"/>
      <c r="D17" s="153"/>
      <c r="E17" s="73">
        <f>SUM(E2:E16)</f>
        <v>69200000</v>
      </c>
    </row>
  </sheetData>
  <mergeCells count="1">
    <mergeCell ref="B17:D17"/>
  </mergeCells>
  <printOptions horizontalCentered="1" verticalCentered="1"/>
  <pageMargins left="0.98425196850393704" right="0.98425196850393704" top="1.3779527559055118" bottom="0.98425196850393704" header="0.9055118110236221" footer="0.51181102362204722"/>
  <pageSetup paperSize="8" scale="97" orientation="landscape" r:id="rId1"/>
  <headerFooter>
    <oddHeader>&amp;L&amp;"-,Grassetto"&amp;12Allegato A2&amp;"-,Normale"
&amp;C&amp;"-,Grassetto"&amp;12Elenco interventi già finanziati con l’anticipo di risorse FSC 2021-2027 assegnate alla Regione del Veneto con delibera CIPESS n. 79/2021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7ACA-8898-4172-A100-E0752B74EBB3}">
  <sheetPr>
    <pageSetUpPr fitToPage="1"/>
  </sheetPr>
  <dimension ref="A1:K5"/>
  <sheetViews>
    <sheetView zoomScale="115" zoomScaleNormal="115" workbookViewId="0"/>
  </sheetViews>
  <sheetFormatPr defaultRowHeight="15" x14ac:dyDescent="0.25"/>
  <cols>
    <col min="1" max="1" width="24.140625" customWidth="1"/>
    <col min="2" max="2" width="15.42578125" customWidth="1"/>
    <col min="3" max="10" width="17" customWidth="1"/>
    <col min="11" max="11" width="17.28515625" customWidth="1"/>
  </cols>
  <sheetData>
    <row r="1" spans="1:11" x14ac:dyDescent="0.25">
      <c r="A1" s="74"/>
      <c r="B1" s="75">
        <v>2023</v>
      </c>
      <c r="C1" s="75">
        <v>2024</v>
      </c>
      <c r="D1" s="75">
        <v>2025</v>
      </c>
      <c r="E1" s="75">
        <v>2026</v>
      </c>
      <c r="F1" s="75">
        <v>2027</v>
      </c>
      <c r="G1" s="75">
        <v>2028</v>
      </c>
      <c r="H1" s="75">
        <v>2029</v>
      </c>
      <c r="I1" s="75">
        <v>2030</v>
      </c>
      <c r="J1" s="76">
        <v>2031</v>
      </c>
      <c r="K1" s="77" t="s">
        <v>326</v>
      </c>
    </row>
    <row r="2" spans="1:11" ht="30" x14ac:dyDescent="0.25">
      <c r="A2" s="78" t="s">
        <v>327</v>
      </c>
      <c r="B2" s="79">
        <v>0</v>
      </c>
      <c r="C2" s="79">
        <v>3477565.14</v>
      </c>
      <c r="D2" s="79">
        <v>48738068.670000002</v>
      </c>
      <c r="E2" s="79">
        <v>114206482.95</v>
      </c>
      <c r="F2" s="79">
        <v>93475125.299999997</v>
      </c>
      <c r="G2" s="79">
        <v>77374013.560000002</v>
      </c>
      <c r="H2" s="79">
        <v>51356784.920000002</v>
      </c>
      <c r="I2" s="79">
        <v>6930959.46</v>
      </c>
      <c r="J2" s="80">
        <v>5313385.7699999996</v>
      </c>
      <c r="K2" s="81">
        <f>SUM(B2:J2)</f>
        <v>400872385.76999998</v>
      </c>
    </row>
    <row r="3" spans="1:11" x14ac:dyDescent="0.25">
      <c r="C3" s="131"/>
      <c r="D3" s="131"/>
      <c r="E3" s="131"/>
      <c r="F3" s="131"/>
      <c r="G3" s="131"/>
      <c r="H3" s="131"/>
      <c r="I3" s="131"/>
      <c r="J3" s="131"/>
    </row>
    <row r="4" spans="1:11" x14ac:dyDescent="0.25">
      <c r="C4" s="131"/>
      <c r="D4" s="131"/>
      <c r="E4" s="131"/>
      <c r="F4" s="131"/>
      <c r="G4" s="131"/>
      <c r="H4" s="131"/>
      <c r="I4" s="131"/>
      <c r="J4" s="131"/>
    </row>
    <row r="5" spans="1:11" x14ac:dyDescent="0.25">
      <c r="C5" s="131"/>
      <c r="D5" s="131"/>
      <c r="E5" s="131"/>
      <c r="F5" s="131"/>
      <c r="G5" s="131"/>
      <c r="H5" s="131"/>
      <c r="I5" s="131"/>
      <c r="J5" s="131"/>
    </row>
  </sheetData>
  <pageMargins left="0.70866141732283472" right="0.70866141732283472" top="0.94488188976377963" bottom="0.74803149606299213" header="0.31496062992125984" footer="0.31496062992125984"/>
  <pageSetup paperSize="8" fitToHeight="0" orientation="landscape" r:id="rId1"/>
  <headerFooter>
    <oddHeader>&amp;L&amp;"-,Grassetto"&amp;14
Accordo per la Coesione Governo - Regione del Veneto&amp;C&amp;"-,Grassetto"&amp;14
Allegato B2 - Cronoprogramma finanziario per singolo intervento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42AB-D8E7-4B94-9B14-772523509E8C}">
  <sheetPr>
    <pageSetUpPr fitToPage="1"/>
  </sheetPr>
  <dimension ref="A1:R277"/>
  <sheetViews>
    <sheetView tabSelected="1" workbookViewId="0">
      <pane xSplit="1" ySplit="1" topLeftCell="B2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14.42578125" defaultRowHeight="15.75" outlineLevelRow="2" x14ac:dyDescent="0.25"/>
  <cols>
    <col min="1" max="1" width="14.85546875" style="3" customWidth="1"/>
    <col min="2" max="2" width="26.5703125" style="3" customWidth="1"/>
    <col min="3" max="4" width="17.85546875" style="3" customWidth="1"/>
    <col min="5" max="5" width="23" style="104" customWidth="1"/>
    <col min="6" max="6" width="36" style="3" customWidth="1"/>
    <col min="7" max="7" width="18.85546875" style="3" customWidth="1"/>
    <col min="8" max="8" width="21.85546875" style="3" customWidth="1"/>
    <col min="9" max="9" width="19.5703125" style="3" customWidth="1"/>
    <col min="10" max="10" width="12" style="3" customWidth="1"/>
    <col min="11" max="11" width="15.42578125" style="3" bestFit="1" customWidth="1"/>
    <col min="12" max="12" width="16.5703125" style="3" bestFit="1" customWidth="1"/>
    <col min="13" max="13" width="17.85546875" style="3" bestFit="1" customWidth="1"/>
    <col min="14" max="16" width="16.5703125" style="3" bestFit="1" customWidth="1"/>
    <col min="17" max="18" width="15.42578125" style="3" bestFit="1" customWidth="1"/>
    <col min="19" max="16384" width="14.42578125" style="3"/>
  </cols>
  <sheetData>
    <row r="1" spans="1:18" s="83" customFormat="1" ht="47.25" x14ac:dyDescent="0.25">
      <c r="A1" s="38" t="s">
        <v>328</v>
      </c>
      <c r="B1" s="38" t="s">
        <v>0</v>
      </c>
      <c r="C1" s="38" t="s">
        <v>241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329</v>
      </c>
      <c r="I1" s="38" t="s">
        <v>6</v>
      </c>
      <c r="J1" s="82">
        <v>2023</v>
      </c>
      <c r="K1" s="38">
        <v>2024</v>
      </c>
      <c r="L1" s="38">
        <v>2025</v>
      </c>
      <c r="M1" s="38">
        <v>2026</v>
      </c>
      <c r="N1" s="38">
        <v>2027</v>
      </c>
      <c r="O1" s="38">
        <v>2028</v>
      </c>
      <c r="P1" s="38">
        <v>2029</v>
      </c>
      <c r="Q1" s="38">
        <v>2030</v>
      </c>
      <c r="R1" s="38">
        <v>2031</v>
      </c>
    </row>
    <row r="2" spans="1:18" s="118" customFormat="1" ht="75" outlineLevel="2" x14ac:dyDescent="0.25">
      <c r="A2" s="84" t="s">
        <v>7</v>
      </c>
      <c r="B2" s="41" t="s">
        <v>375</v>
      </c>
      <c r="C2" s="41" t="s">
        <v>283</v>
      </c>
      <c r="D2" s="41" t="s">
        <v>8</v>
      </c>
      <c r="E2" s="42" t="s">
        <v>242</v>
      </c>
      <c r="F2" s="41" t="s">
        <v>10</v>
      </c>
      <c r="G2" s="43">
        <v>2000000</v>
      </c>
      <c r="H2" s="43">
        <v>2000000</v>
      </c>
      <c r="I2" s="43">
        <v>0</v>
      </c>
      <c r="J2" s="85"/>
      <c r="K2" s="85">
        <v>400000</v>
      </c>
      <c r="L2" s="85">
        <v>800000</v>
      </c>
      <c r="M2" s="85">
        <v>800000</v>
      </c>
      <c r="N2" s="85"/>
      <c r="O2" s="85"/>
      <c r="P2" s="85"/>
      <c r="Q2" s="85"/>
      <c r="R2" s="85"/>
    </row>
    <row r="3" spans="1:18" s="118" customFormat="1" ht="60" outlineLevel="2" x14ac:dyDescent="0.25">
      <c r="A3" s="84" t="s">
        <v>15</v>
      </c>
      <c r="B3" s="41" t="s">
        <v>16</v>
      </c>
      <c r="C3" s="41" t="s">
        <v>283</v>
      </c>
      <c r="D3" s="41" t="s">
        <v>8</v>
      </c>
      <c r="E3" s="42" t="s">
        <v>243</v>
      </c>
      <c r="F3" s="41" t="s">
        <v>17</v>
      </c>
      <c r="G3" s="43">
        <v>500000</v>
      </c>
      <c r="H3" s="43">
        <v>500000</v>
      </c>
      <c r="I3" s="43">
        <v>0</v>
      </c>
      <c r="J3" s="85">
        <v>0</v>
      </c>
      <c r="K3" s="85">
        <v>0</v>
      </c>
      <c r="L3" s="85">
        <v>300000</v>
      </c>
      <c r="M3" s="85">
        <v>200000</v>
      </c>
      <c r="N3" s="85"/>
      <c r="O3" s="85"/>
      <c r="P3" s="85"/>
      <c r="Q3" s="85"/>
      <c r="R3" s="85"/>
    </row>
    <row r="4" spans="1:18" s="118" customFormat="1" ht="45" outlineLevel="1" x14ac:dyDescent="0.25">
      <c r="A4" s="84"/>
      <c r="B4" s="41"/>
      <c r="C4" s="86" t="s">
        <v>337</v>
      </c>
      <c r="D4" s="41"/>
      <c r="E4" s="42"/>
      <c r="F4" s="41"/>
      <c r="G4" s="119">
        <f>SUBTOTAL(9,G2:G3)</f>
        <v>2500000</v>
      </c>
      <c r="H4" s="119">
        <f>SUBTOTAL(9,H2:H3)</f>
        <v>2500000</v>
      </c>
      <c r="I4" s="119">
        <f>SUBTOTAL(9,I2:I3)</f>
        <v>0</v>
      </c>
      <c r="J4" s="105">
        <f t="shared" ref="J4:R4" si="0">SUBTOTAL(9,J2:J3)</f>
        <v>0</v>
      </c>
      <c r="K4" s="105">
        <f t="shared" si="0"/>
        <v>400000</v>
      </c>
      <c r="L4" s="105">
        <f t="shared" si="0"/>
        <v>1100000</v>
      </c>
      <c r="M4" s="105">
        <f t="shared" si="0"/>
        <v>1000000</v>
      </c>
      <c r="N4" s="105">
        <f t="shared" si="0"/>
        <v>0</v>
      </c>
      <c r="O4" s="105">
        <f t="shared" si="0"/>
        <v>0</v>
      </c>
      <c r="P4" s="105">
        <f t="shared" si="0"/>
        <v>0</v>
      </c>
      <c r="Q4" s="105">
        <f t="shared" si="0"/>
        <v>0</v>
      </c>
      <c r="R4" s="105">
        <f t="shared" si="0"/>
        <v>0</v>
      </c>
    </row>
    <row r="5" spans="1:18" s="118" customFormat="1" ht="63" outlineLevel="2" x14ac:dyDescent="0.25">
      <c r="A5" s="25" t="s">
        <v>225</v>
      </c>
      <c r="B5" s="41" t="s">
        <v>16</v>
      </c>
      <c r="C5" s="42" t="s">
        <v>333</v>
      </c>
      <c r="D5" s="42" t="s">
        <v>332</v>
      </c>
      <c r="E5" s="42" t="s">
        <v>251</v>
      </c>
      <c r="F5" s="41" t="s">
        <v>21</v>
      </c>
      <c r="G5" s="43">
        <v>21000000</v>
      </c>
      <c r="H5" s="43">
        <v>21000000</v>
      </c>
      <c r="I5" s="43">
        <v>0</v>
      </c>
      <c r="J5" s="108"/>
      <c r="K5" s="85"/>
      <c r="L5" s="106">
        <v>3000000</v>
      </c>
      <c r="M5" s="106">
        <v>18000000</v>
      </c>
      <c r="N5" s="107"/>
      <c r="O5" s="108"/>
      <c r="P5" s="108"/>
      <c r="Q5" s="108"/>
      <c r="R5" s="108"/>
    </row>
    <row r="6" spans="1:18" s="118" customFormat="1" ht="63" outlineLevel="2" x14ac:dyDescent="0.25">
      <c r="A6" s="25" t="s">
        <v>226</v>
      </c>
      <c r="B6" s="41" t="s">
        <v>16</v>
      </c>
      <c r="C6" s="42" t="s">
        <v>333</v>
      </c>
      <c r="D6" s="42" t="s">
        <v>332</v>
      </c>
      <c r="E6" s="42" t="s">
        <v>251</v>
      </c>
      <c r="F6" s="41" t="s">
        <v>22</v>
      </c>
      <c r="G6" s="43">
        <v>14150000</v>
      </c>
      <c r="H6" s="43">
        <v>14150000</v>
      </c>
      <c r="I6" s="43">
        <v>0</v>
      </c>
      <c r="J6" s="108"/>
      <c r="K6" s="85"/>
      <c r="L6" s="106">
        <v>2000000</v>
      </c>
      <c r="M6" s="106">
        <v>9750000</v>
      </c>
      <c r="N6" s="106">
        <v>2400000</v>
      </c>
      <c r="O6" s="108"/>
      <c r="P6" s="108"/>
      <c r="Q6" s="108"/>
      <c r="R6" s="108"/>
    </row>
    <row r="7" spans="1:18" s="120" customFormat="1" ht="47.25" outlineLevel="1" x14ac:dyDescent="0.25">
      <c r="A7" s="86"/>
      <c r="B7" s="86"/>
      <c r="C7" s="87" t="s">
        <v>338</v>
      </c>
      <c r="D7" s="87"/>
      <c r="E7" s="87"/>
      <c r="F7" s="86"/>
      <c r="G7" s="119">
        <f>SUBTOTAL(9,G5:G6)</f>
        <v>35150000</v>
      </c>
      <c r="H7" s="119">
        <f>SUBTOTAL(9,H5:H6)</f>
        <v>35150000</v>
      </c>
      <c r="I7" s="119">
        <f>SUBTOTAL(9,I5:I6)</f>
        <v>0</v>
      </c>
      <c r="J7" s="111">
        <f t="shared" ref="J7:R7" si="1">SUBTOTAL(9,J5:J6)</f>
        <v>0</v>
      </c>
      <c r="K7" s="105">
        <f t="shared" si="1"/>
        <v>0</v>
      </c>
      <c r="L7" s="109">
        <f t="shared" si="1"/>
        <v>5000000</v>
      </c>
      <c r="M7" s="110">
        <f t="shared" si="1"/>
        <v>27750000</v>
      </c>
      <c r="N7" s="110">
        <f t="shared" si="1"/>
        <v>2400000</v>
      </c>
      <c r="O7" s="111">
        <f t="shared" si="1"/>
        <v>0</v>
      </c>
      <c r="P7" s="111">
        <f t="shared" si="1"/>
        <v>0</v>
      </c>
      <c r="Q7" s="111">
        <f t="shared" si="1"/>
        <v>0</v>
      </c>
      <c r="R7" s="111">
        <f t="shared" si="1"/>
        <v>0</v>
      </c>
    </row>
    <row r="8" spans="1:18" s="118" customFormat="1" ht="60" outlineLevel="2" x14ac:dyDescent="0.25">
      <c r="A8" s="84" t="s">
        <v>24</v>
      </c>
      <c r="B8" s="41" t="s">
        <v>25</v>
      </c>
      <c r="C8" s="41" t="s">
        <v>287</v>
      </c>
      <c r="D8" s="41" t="s">
        <v>26</v>
      </c>
      <c r="E8" s="42" t="s">
        <v>27</v>
      </c>
      <c r="F8" s="41" t="s">
        <v>28</v>
      </c>
      <c r="G8" s="43">
        <v>9350101.0899999999</v>
      </c>
      <c r="H8" s="43">
        <v>3600000</v>
      </c>
      <c r="I8" s="43">
        <v>5750101.0899999999</v>
      </c>
      <c r="J8" s="85" t="s">
        <v>330</v>
      </c>
      <c r="K8" s="85">
        <v>0</v>
      </c>
      <c r="L8" s="85">
        <v>1000000</v>
      </c>
      <c r="M8" s="85">
        <v>2000000</v>
      </c>
      <c r="N8" s="85">
        <v>600000</v>
      </c>
      <c r="O8" s="85"/>
      <c r="P8" s="85"/>
      <c r="Q8" s="85"/>
      <c r="R8" s="85"/>
    </row>
    <row r="9" spans="1:18" s="118" customFormat="1" ht="60" outlineLevel="2" x14ac:dyDescent="0.25">
      <c r="A9" s="84" t="s">
        <v>29</v>
      </c>
      <c r="B9" s="41" t="s">
        <v>30</v>
      </c>
      <c r="C9" s="41" t="s">
        <v>287</v>
      </c>
      <c r="D9" s="41" t="s">
        <v>26</v>
      </c>
      <c r="E9" s="42" t="s">
        <v>244</v>
      </c>
      <c r="F9" s="41" t="s">
        <v>31</v>
      </c>
      <c r="G9" s="36">
        <v>6500000</v>
      </c>
      <c r="H9" s="43">
        <v>6500000</v>
      </c>
      <c r="I9" s="43">
        <v>0</v>
      </c>
      <c r="J9" s="85"/>
      <c r="K9" s="85"/>
      <c r="L9" s="85">
        <v>69000</v>
      </c>
      <c r="M9" s="85">
        <v>725000</v>
      </c>
      <c r="N9" s="85">
        <v>2170000</v>
      </c>
      <c r="O9" s="85">
        <v>1960000</v>
      </c>
      <c r="P9" s="85">
        <v>636000</v>
      </c>
      <c r="Q9" s="85">
        <v>559000</v>
      </c>
      <c r="R9" s="85">
        <v>381000</v>
      </c>
    </row>
    <row r="10" spans="1:18" s="118" customFormat="1" ht="60" outlineLevel="2" x14ac:dyDescent="0.25">
      <c r="A10" s="84" t="s">
        <v>34</v>
      </c>
      <c r="B10" s="41" t="s">
        <v>35</v>
      </c>
      <c r="C10" s="41" t="s">
        <v>287</v>
      </c>
      <c r="D10" s="41" t="s">
        <v>26</v>
      </c>
      <c r="E10" s="42" t="s">
        <v>36</v>
      </c>
      <c r="F10" s="41" t="s">
        <v>37</v>
      </c>
      <c r="G10" s="43">
        <v>9750000</v>
      </c>
      <c r="H10" s="43">
        <v>9750000</v>
      </c>
      <c r="I10" s="43">
        <v>0</v>
      </c>
      <c r="J10" s="85">
        <v>0</v>
      </c>
      <c r="K10" s="85">
        <v>0</v>
      </c>
      <c r="L10" s="85">
        <v>4350000</v>
      </c>
      <c r="M10" s="85">
        <v>4700000</v>
      </c>
      <c r="N10" s="85">
        <v>700000</v>
      </c>
      <c r="O10" s="85"/>
      <c r="P10" s="85"/>
      <c r="Q10" s="85"/>
      <c r="R10" s="85"/>
    </row>
    <row r="11" spans="1:18" s="118" customFormat="1" ht="75" outlineLevel="2" x14ac:dyDescent="0.25">
      <c r="A11" s="84" t="s">
        <v>39</v>
      </c>
      <c r="B11" s="41" t="s">
        <v>376</v>
      </c>
      <c r="C11" s="41" t="s">
        <v>287</v>
      </c>
      <c r="D11" s="41" t="s">
        <v>26</v>
      </c>
      <c r="E11" s="42" t="s">
        <v>40</v>
      </c>
      <c r="F11" s="41" t="s">
        <v>41</v>
      </c>
      <c r="G11" s="43">
        <v>8000000</v>
      </c>
      <c r="H11" s="43">
        <v>8000000</v>
      </c>
      <c r="I11" s="43">
        <v>0</v>
      </c>
      <c r="J11" s="85"/>
      <c r="K11" s="85">
        <v>0</v>
      </c>
      <c r="L11" s="85">
        <v>2500000</v>
      </c>
      <c r="M11" s="85">
        <v>2500000</v>
      </c>
      <c r="N11" s="85">
        <v>3000000</v>
      </c>
      <c r="O11" s="85"/>
      <c r="P11" s="85"/>
      <c r="Q11" s="85"/>
      <c r="R11" s="85"/>
    </row>
    <row r="12" spans="1:18" s="118" customFormat="1" ht="75" outlineLevel="2" x14ac:dyDescent="0.25">
      <c r="A12" s="84" t="s">
        <v>42</v>
      </c>
      <c r="B12" s="41" t="s">
        <v>376</v>
      </c>
      <c r="C12" s="41" t="s">
        <v>287</v>
      </c>
      <c r="D12" s="41" t="s">
        <v>26</v>
      </c>
      <c r="E12" s="42" t="s">
        <v>43</v>
      </c>
      <c r="F12" s="41" t="s">
        <v>44</v>
      </c>
      <c r="G12" s="43">
        <v>48235658.810000002</v>
      </c>
      <c r="H12" s="43">
        <v>30500000</v>
      </c>
      <c r="I12" s="43">
        <v>17735658.809999999</v>
      </c>
      <c r="J12" s="85"/>
      <c r="K12" s="85"/>
      <c r="L12" s="85"/>
      <c r="M12" s="85">
        <v>5000000</v>
      </c>
      <c r="N12" s="85">
        <v>10000000</v>
      </c>
      <c r="O12" s="85">
        <v>10000000</v>
      </c>
      <c r="P12" s="85">
        <v>5500000</v>
      </c>
      <c r="Q12" s="85"/>
      <c r="R12" s="85"/>
    </row>
    <row r="13" spans="1:18" s="118" customFormat="1" ht="75" outlineLevel="2" x14ac:dyDescent="0.25">
      <c r="A13" s="84" t="s">
        <v>46</v>
      </c>
      <c r="B13" s="41" t="s">
        <v>376</v>
      </c>
      <c r="C13" s="41" t="s">
        <v>287</v>
      </c>
      <c r="D13" s="41" t="s">
        <v>26</v>
      </c>
      <c r="E13" s="42" t="s">
        <v>47</v>
      </c>
      <c r="F13" s="41" t="s">
        <v>48</v>
      </c>
      <c r="G13" s="43">
        <v>3000000</v>
      </c>
      <c r="H13" s="43">
        <v>3000000</v>
      </c>
      <c r="I13" s="43">
        <v>0</v>
      </c>
      <c r="J13" s="85"/>
      <c r="K13" s="85">
        <v>0</v>
      </c>
      <c r="L13" s="85">
        <v>2500000</v>
      </c>
      <c r="M13" s="85">
        <v>500000</v>
      </c>
      <c r="N13" s="85"/>
      <c r="O13" s="85"/>
      <c r="P13" s="85"/>
      <c r="Q13" s="85"/>
      <c r="R13" s="85"/>
    </row>
    <row r="14" spans="1:18" s="118" customFormat="1" ht="75" outlineLevel="2" x14ac:dyDescent="0.25">
      <c r="A14" s="84" t="s">
        <v>49</v>
      </c>
      <c r="B14" s="41" t="s">
        <v>376</v>
      </c>
      <c r="C14" s="41" t="s">
        <v>287</v>
      </c>
      <c r="D14" s="41" t="s">
        <v>26</v>
      </c>
      <c r="E14" s="42" t="s">
        <v>50</v>
      </c>
      <c r="F14" s="41" t="s">
        <v>51</v>
      </c>
      <c r="G14" s="43">
        <v>9500000</v>
      </c>
      <c r="H14" s="43">
        <v>9500000</v>
      </c>
      <c r="I14" s="43">
        <v>0</v>
      </c>
      <c r="J14" s="85"/>
      <c r="K14" s="85"/>
      <c r="L14" s="85"/>
      <c r="M14" s="85">
        <v>3000000</v>
      </c>
      <c r="N14" s="85">
        <v>3000000</v>
      </c>
      <c r="O14" s="85">
        <v>3000000</v>
      </c>
      <c r="P14" s="85">
        <v>500000</v>
      </c>
      <c r="Q14" s="85"/>
      <c r="R14" s="85"/>
    </row>
    <row r="15" spans="1:18" s="118" customFormat="1" ht="60" outlineLevel="2" x14ac:dyDescent="0.25">
      <c r="A15" s="84" t="s">
        <v>52</v>
      </c>
      <c r="B15" s="41" t="s">
        <v>53</v>
      </c>
      <c r="C15" s="41" t="s">
        <v>287</v>
      </c>
      <c r="D15" s="41" t="s">
        <v>26</v>
      </c>
      <c r="E15" s="42" t="s">
        <v>54</v>
      </c>
      <c r="F15" s="41" t="s">
        <v>55</v>
      </c>
      <c r="G15" s="43">
        <v>900000</v>
      </c>
      <c r="H15" s="43">
        <v>900000</v>
      </c>
      <c r="I15" s="43">
        <v>0</v>
      </c>
      <c r="J15" s="85"/>
      <c r="K15" s="85">
        <v>0</v>
      </c>
      <c r="L15" s="85">
        <v>450000</v>
      </c>
      <c r="M15" s="85">
        <v>450000</v>
      </c>
      <c r="N15" s="85"/>
      <c r="O15" s="85"/>
      <c r="P15" s="85"/>
      <c r="Q15" s="85"/>
      <c r="R15" s="85"/>
    </row>
    <row r="16" spans="1:18" s="118" customFormat="1" ht="60" outlineLevel="2" x14ac:dyDescent="0.25">
      <c r="A16" s="84" t="s">
        <v>56</v>
      </c>
      <c r="B16" s="41" t="s">
        <v>25</v>
      </c>
      <c r="C16" s="41" t="s">
        <v>287</v>
      </c>
      <c r="D16" s="41" t="s">
        <v>26</v>
      </c>
      <c r="E16" s="42" t="s">
        <v>346</v>
      </c>
      <c r="F16" s="41" t="s">
        <v>57</v>
      </c>
      <c r="G16" s="43">
        <v>500000</v>
      </c>
      <c r="H16" s="43">
        <v>500000</v>
      </c>
      <c r="I16" s="43">
        <v>0</v>
      </c>
      <c r="J16" s="85"/>
      <c r="K16" s="85">
        <v>0</v>
      </c>
      <c r="L16" s="85">
        <v>250000</v>
      </c>
      <c r="M16" s="85">
        <v>250000</v>
      </c>
      <c r="N16" s="85"/>
      <c r="O16" s="85"/>
      <c r="P16" s="85"/>
      <c r="Q16" s="85"/>
      <c r="R16" s="85"/>
    </row>
    <row r="17" spans="1:18" s="118" customFormat="1" ht="45" outlineLevel="2" x14ac:dyDescent="0.25">
      <c r="A17" s="25" t="s">
        <v>223</v>
      </c>
      <c r="B17" s="41" t="s">
        <v>59</v>
      </c>
      <c r="C17" s="41" t="s">
        <v>287</v>
      </c>
      <c r="D17" s="41" t="s">
        <v>26</v>
      </c>
      <c r="E17" s="44" t="s">
        <v>245</v>
      </c>
      <c r="F17" s="41" t="s">
        <v>60</v>
      </c>
      <c r="G17" s="43">
        <v>500000</v>
      </c>
      <c r="H17" s="43">
        <v>500000</v>
      </c>
      <c r="I17" s="43">
        <v>0</v>
      </c>
      <c r="J17" s="85"/>
      <c r="K17" s="85">
        <v>0</v>
      </c>
      <c r="L17" s="85">
        <v>200000</v>
      </c>
      <c r="M17" s="85">
        <v>300000</v>
      </c>
      <c r="N17" s="85"/>
      <c r="O17" s="85"/>
      <c r="P17" s="85"/>
      <c r="Q17" s="85"/>
      <c r="R17" s="85"/>
    </row>
    <row r="18" spans="1:18" s="118" customFormat="1" ht="60" outlineLevel="2" x14ac:dyDescent="0.25">
      <c r="A18" s="84" t="s">
        <v>61</v>
      </c>
      <c r="B18" s="41" t="s">
        <v>62</v>
      </c>
      <c r="C18" s="41" t="s">
        <v>287</v>
      </c>
      <c r="D18" s="41" t="s">
        <v>26</v>
      </c>
      <c r="E18" s="42" t="s">
        <v>246</v>
      </c>
      <c r="F18" s="41" t="s">
        <v>63</v>
      </c>
      <c r="G18" s="43">
        <v>3000000</v>
      </c>
      <c r="H18" s="43">
        <v>3000000</v>
      </c>
      <c r="I18" s="43">
        <v>0</v>
      </c>
      <c r="J18" s="85">
        <f>100000-100000</f>
        <v>0</v>
      </c>
      <c r="K18" s="85">
        <v>0</v>
      </c>
      <c r="L18" s="85">
        <f>1500000+100000</f>
        <v>1600000</v>
      </c>
      <c r="M18" s="85">
        <v>1000000</v>
      </c>
      <c r="N18" s="85">
        <v>400000</v>
      </c>
      <c r="O18" s="85"/>
      <c r="P18" s="85"/>
      <c r="Q18" s="85"/>
      <c r="R18" s="85"/>
    </row>
    <row r="19" spans="1:18" s="118" customFormat="1" ht="45" outlineLevel="2" x14ac:dyDescent="0.25">
      <c r="A19" s="84" t="s">
        <v>64</v>
      </c>
      <c r="B19" s="41" t="s">
        <v>65</v>
      </c>
      <c r="C19" s="41" t="s">
        <v>287</v>
      </c>
      <c r="D19" s="41" t="s">
        <v>26</v>
      </c>
      <c r="E19" s="44" t="s">
        <v>271</v>
      </c>
      <c r="F19" s="41" t="s">
        <v>66</v>
      </c>
      <c r="G19" s="43">
        <v>1000000</v>
      </c>
      <c r="H19" s="43">
        <v>1000000</v>
      </c>
      <c r="I19" s="43">
        <v>0</v>
      </c>
      <c r="J19" s="85"/>
      <c r="K19" s="85"/>
      <c r="L19" s="85">
        <v>450000</v>
      </c>
      <c r="M19" s="85">
        <v>550000</v>
      </c>
      <c r="N19" s="85"/>
      <c r="O19" s="85"/>
      <c r="P19" s="85"/>
      <c r="Q19" s="85"/>
      <c r="R19" s="85"/>
    </row>
    <row r="20" spans="1:18" s="118" customFormat="1" ht="75" outlineLevel="2" x14ac:dyDescent="0.25">
      <c r="A20" s="84" t="s">
        <v>67</v>
      </c>
      <c r="B20" s="41" t="s">
        <v>376</v>
      </c>
      <c r="C20" s="41" t="s">
        <v>287</v>
      </c>
      <c r="D20" s="41" t="s">
        <v>26</v>
      </c>
      <c r="E20" s="42" t="s">
        <v>68</v>
      </c>
      <c r="F20" s="41" t="s">
        <v>69</v>
      </c>
      <c r="G20" s="43">
        <v>9000000</v>
      </c>
      <c r="H20" s="43">
        <v>9000000</v>
      </c>
      <c r="I20" s="43">
        <v>0</v>
      </c>
      <c r="J20" s="85"/>
      <c r="K20" s="85"/>
      <c r="L20" s="85">
        <v>3000000</v>
      </c>
      <c r="M20" s="85">
        <v>3000000</v>
      </c>
      <c r="N20" s="85">
        <v>3000000</v>
      </c>
      <c r="O20" s="85"/>
      <c r="P20" s="85"/>
      <c r="Q20" s="85"/>
      <c r="R20" s="85"/>
    </row>
    <row r="21" spans="1:18" s="118" customFormat="1" ht="75" outlineLevel="2" x14ac:dyDescent="0.25">
      <c r="A21" s="84" t="s">
        <v>70</v>
      </c>
      <c r="B21" s="41" t="s">
        <v>376</v>
      </c>
      <c r="C21" s="41" t="s">
        <v>287</v>
      </c>
      <c r="D21" s="41" t="s">
        <v>26</v>
      </c>
      <c r="E21" s="42" t="s">
        <v>71</v>
      </c>
      <c r="F21" s="41" t="s">
        <v>72</v>
      </c>
      <c r="G21" s="43">
        <v>23500000</v>
      </c>
      <c r="H21" s="43">
        <v>23500000</v>
      </c>
      <c r="I21" s="43">
        <v>0</v>
      </c>
      <c r="J21" s="85"/>
      <c r="K21" s="85"/>
      <c r="L21" s="85">
        <v>2000000</v>
      </c>
      <c r="M21" s="85">
        <v>4000000</v>
      </c>
      <c r="N21" s="85">
        <v>6000000</v>
      </c>
      <c r="O21" s="85">
        <v>6000000</v>
      </c>
      <c r="P21" s="85">
        <v>5500000</v>
      </c>
      <c r="Q21" s="85"/>
      <c r="R21" s="85"/>
    </row>
    <row r="22" spans="1:18" s="118" customFormat="1" ht="60" outlineLevel="2" x14ac:dyDescent="0.25">
      <c r="A22" s="84" t="s">
        <v>73</v>
      </c>
      <c r="B22" s="41" t="s">
        <v>74</v>
      </c>
      <c r="C22" s="41" t="s">
        <v>287</v>
      </c>
      <c r="D22" s="41" t="s">
        <v>26</v>
      </c>
      <c r="E22" s="42" t="s">
        <v>75</v>
      </c>
      <c r="F22" s="41" t="s">
        <v>76</v>
      </c>
      <c r="G22" s="43">
        <v>1800000</v>
      </c>
      <c r="H22" s="43">
        <v>800000</v>
      </c>
      <c r="I22" s="43">
        <v>1000000</v>
      </c>
      <c r="J22" s="85"/>
      <c r="K22" s="85">
        <v>0</v>
      </c>
      <c r="L22" s="85">
        <v>450000</v>
      </c>
      <c r="M22" s="85">
        <v>350000</v>
      </c>
      <c r="N22" s="85"/>
      <c r="O22" s="85"/>
      <c r="P22" s="85"/>
      <c r="Q22" s="85"/>
      <c r="R22" s="85"/>
    </row>
    <row r="23" spans="1:18" s="118" customFormat="1" ht="60" outlineLevel="2" x14ac:dyDescent="0.25">
      <c r="A23" s="84" t="s">
        <v>77</v>
      </c>
      <c r="B23" s="41" t="s">
        <v>35</v>
      </c>
      <c r="C23" s="41" t="s">
        <v>287</v>
      </c>
      <c r="D23" s="41" t="s">
        <v>26</v>
      </c>
      <c r="E23" s="42" t="s">
        <v>247</v>
      </c>
      <c r="F23" s="41" t="s">
        <v>78</v>
      </c>
      <c r="G23" s="43">
        <v>800000</v>
      </c>
      <c r="H23" s="43">
        <v>800000</v>
      </c>
      <c r="I23" s="43">
        <v>0</v>
      </c>
      <c r="J23" s="85"/>
      <c r="K23" s="85">
        <v>0</v>
      </c>
      <c r="L23" s="85">
        <v>680000</v>
      </c>
      <c r="M23" s="85">
        <v>120000</v>
      </c>
      <c r="N23" s="85"/>
      <c r="O23" s="85"/>
      <c r="P23" s="85"/>
      <c r="Q23" s="85"/>
      <c r="R23" s="85"/>
    </row>
    <row r="24" spans="1:18" s="118" customFormat="1" ht="60" outlineLevel="2" x14ac:dyDescent="0.25">
      <c r="A24" s="84" t="s">
        <v>79</v>
      </c>
      <c r="B24" s="41" t="s">
        <v>80</v>
      </c>
      <c r="C24" s="41" t="s">
        <v>287</v>
      </c>
      <c r="D24" s="41" t="s">
        <v>26</v>
      </c>
      <c r="E24" s="42" t="s">
        <v>347</v>
      </c>
      <c r="F24" s="41" t="s">
        <v>81</v>
      </c>
      <c r="G24" s="43">
        <v>800000</v>
      </c>
      <c r="H24" s="43">
        <v>800000</v>
      </c>
      <c r="I24" s="43">
        <v>0</v>
      </c>
      <c r="J24" s="85"/>
      <c r="K24" s="85">
        <v>0</v>
      </c>
      <c r="L24" s="85">
        <v>350000</v>
      </c>
      <c r="M24" s="85">
        <v>450000</v>
      </c>
      <c r="N24" s="85"/>
      <c r="O24" s="85"/>
      <c r="P24" s="85"/>
      <c r="Q24" s="85"/>
      <c r="R24" s="85"/>
    </row>
    <row r="25" spans="1:18" s="118" customFormat="1" ht="60" outlineLevel="2" x14ac:dyDescent="0.25">
      <c r="A25" s="84" t="s">
        <v>82</v>
      </c>
      <c r="B25" s="41" t="s">
        <v>65</v>
      </c>
      <c r="C25" s="41" t="s">
        <v>287</v>
      </c>
      <c r="D25" s="41" t="s">
        <v>26</v>
      </c>
      <c r="E25" s="42" t="s">
        <v>248</v>
      </c>
      <c r="F25" s="41" t="s">
        <v>83</v>
      </c>
      <c r="G25" s="43">
        <v>800000</v>
      </c>
      <c r="H25" s="43">
        <v>800000</v>
      </c>
      <c r="I25" s="43">
        <v>0</v>
      </c>
      <c r="J25" s="85"/>
      <c r="K25" s="85"/>
      <c r="L25" s="85">
        <v>350000</v>
      </c>
      <c r="M25" s="85">
        <v>450000</v>
      </c>
      <c r="N25" s="85"/>
      <c r="O25" s="85"/>
      <c r="P25" s="85"/>
      <c r="Q25" s="85"/>
      <c r="R25" s="85"/>
    </row>
    <row r="26" spans="1:18" s="118" customFormat="1" ht="45" outlineLevel="2" x14ac:dyDescent="0.25">
      <c r="A26" s="84" t="s">
        <v>84</v>
      </c>
      <c r="B26" s="41" t="s">
        <v>85</v>
      </c>
      <c r="C26" s="41" t="s">
        <v>287</v>
      </c>
      <c r="D26" s="41" t="s">
        <v>26</v>
      </c>
      <c r="E26" s="42" t="s">
        <v>86</v>
      </c>
      <c r="F26" s="41" t="s">
        <v>87</v>
      </c>
      <c r="G26" s="43">
        <v>800000</v>
      </c>
      <c r="H26" s="43">
        <v>800000</v>
      </c>
      <c r="I26" s="43">
        <v>0</v>
      </c>
      <c r="J26" s="85"/>
      <c r="K26" s="85"/>
      <c r="L26" s="85">
        <v>500000</v>
      </c>
      <c r="M26" s="85">
        <v>300000</v>
      </c>
      <c r="N26" s="85"/>
      <c r="O26" s="85"/>
      <c r="P26" s="85"/>
      <c r="Q26" s="85"/>
      <c r="R26" s="85"/>
    </row>
    <row r="27" spans="1:18" s="118" customFormat="1" ht="60" outlineLevel="2" x14ac:dyDescent="0.25">
      <c r="A27" s="84" t="s">
        <v>89</v>
      </c>
      <c r="B27" s="41" t="s">
        <v>90</v>
      </c>
      <c r="C27" s="41" t="s">
        <v>287</v>
      </c>
      <c r="D27" s="41" t="s">
        <v>26</v>
      </c>
      <c r="E27" s="42" t="s">
        <v>249</v>
      </c>
      <c r="F27" s="41" t="s">
        <v>91</v>
      </c>
      <c r="G27" s="43">
        <v>800000</v>
      </c>
      <c r="H27" s="43">
        <v>800000</v>
      </c>
      <c r="I27" s="43">
        <v>0</v>
      </c>
      <c r="J27" s="85"/>
      <c r="K27" s="85">
        <v>0</v>
      </c>
      <c r="L27" s="85">
        <v>650000</v>
      </c>
      <c r="M27" s="85">
        <v>150000</v>
      </c>
      <c r="N27" s="85"/>
      <c r="O27" s="85"/>
      <c r="P27" s="85"/>
      <c r="Q27" s="85"/>
      <c r="R27" s="85"/>
    </row>
    <row r="28" spans="1:18" s="118" customFormat="1" ht="60" outlineLevel="2" x14ac:dyDescent="0.25">
      <c r="A28" s="84" t="s">
        <v>92</v>
      </c>
      <c r="B28" s="41" t="s">
        <v>59</v>
      </c>
      <c r="C28" s="41" t="s">
        <v>287</v>
      </c>
      <c r="D28" s="41" t="s">
        <v>26</v>
      </c>
      <c r="E28" s="42" t="s">
        <v>250</v>
      </c>
      <c r="F28" s="41" t="s">
        <v>93</v>
      </c>
      <c r="G28" s="36">
        <v>800000</v>
      </c>
      <c r="H28" s="43">
        <v>800000</v>
      </c>
      <c r="I28" s="43">
        <v>0</v>
      </c>
      <c r="J28" s="85"/>
      <c r="K28" s="85"/>
      <c r="L28" s="85">
        <v>600000</v>
      </c>
      <c r="M28" s="85">
        <v>200000</v>
      </c>
      <c r="N28" s="85"/>
      <c r="O28" s="85"/>
      <c r="P28" s="85"/>
      <c r="Q28" s="85"/>
      <c r="R28" s="85"/>
    </row>
    <row r="29" spans="1:18" s="118" customFormat="1" ht="45" outlineLevel="2" x14ac:dyDescent="0.25">
      <c r="A29" s="25" t="s">
        <v>224</v>
      </c>
      <c r="B29" s="41" t="s">
        <v>94</v>
      </c>
      <c r="C29" s="41" t="s">
        <v>287</v>
      </c>
      <c r="D29" s="41" t="s">
        <v>95</v>
      </c>
      <c r="E29" s="42" t="s">
        <v>348</v>
      </c>
      <c r="F29" s="41" t="s">
        <v>96</v>
      </c>
      <c r="G29" s="43">
        <v>8000000</v>
      </c>
      <c r="H29" s="43">
        <v>3750000</v>
      </c>
      <c r="I29" s="43">
        <v>4250000</v>
      </c>
      <c r="J29" s="85">
        <v>0</v>
      </c>
      <c r="K29" s="85">
        <v>10135.14</v>
      </c>
      <c r="L29" s="85">
        <v>101351.35</v>
      </c>
      <c r="M29" s="85">
        <v>684121.62</v>
      </c>
      <c r="N29" s="85">
        <v>810810.81</v>
      </c>
      <c r="O29" s="85">
        <v>810810.81</v>
      </c>
      <c r="P29" s="85">
        <v>810810.81</v>
      </c>
      <c r="Q29" s="85">
        <v>521959.46</v>
      </c>
      <c r="R29" s="85"/>
    </row>
    <row r="30" spans="1:18" s="118" customFormat="1" ht="78.75" outlineLevel="2" x14ac:dyDescent="0.25">
      <c r="A30" s="84" t="s">
        <v>98</v>
      </c>
      <c r="B30" s="41" t="s">
        <v>99</v>
      </c>
      <c r="C30" s="41" t="s">
        <v>287</v>
      </c>
      <c r="D30" s="41" t="s">
        <v>100</v>
      </c>
      <c r="E30" s="42" t="s">
        <v>270</v>
      </c>
      <c r="F30" s="41" t="s">
        <v>101</v>
      </c>
      <c r="G30" s="43">
        <v>1270274</v>
      </c>
      <c r="H30" s="43">
        <v>1000000</v>
      </c>
      <c r="I30" s="43">
        <v>270274</v>
      </c>
      <c r="J30" s="85"/>
      <c r="K30" s="85"/>
      <c r="L30" s="85">
        <v>200000</v>
      </c>
      <c r="M30" s="85">
        <v>200000</v>
      </c>
      <c r="N30" s="85">
        <v>200000</v>
      </c>
      <c r="O30" s="85">
        <v>200000</v>
      </c>
      <c r="P30" s="85">
        <v>100000</v>
      </c>
      <c r="Q30" s="85">
        <v>50000</v>
      </c>
      <c r="R30" s="85">
        <v>50000</v>
      </c>
    </row>
    <row r="31" spans="1:18" s="118" customFormat="1" ht="105" outlineLevel="2" x14ac:dyDescent="0.25">
      <c r="A31" s="25" t="s">
        <v>222</v>
      </c>
      <c r="B31" s="41" t="s">
        <v>16</v>
      </c>
      <c r="C31" s="41" t="s">
        <v>287</v>
      </c>
      <c r="D31" s="42" t="s">
        <v>100</v>
      </c>
      <c r="E31" s="44" t="s">
        <v>251</v>
      </c>
      <c r="F31" s="41" t="s">
        <v>102</v>
      </c>
      <c r="G31" s="43">
        <v>1000000</v>
      </c>
      <c r="H31" s="43">
        <v>1000000</v>
      </c>
      <c r="I31" s="43">
        <v>0</v>
      </c>
      <c r="J31" s="108"/>
      <c r="K31" s="85"/>
      <c r="L31" s="112">
        <v>200000</v>
      </c>
      <c r="M31" s="112">
        <v>200000</v>
      </c>
      <c r="N31" s="112">
        <v>200000</v>
      </c>
      <c r="O31" s="112">
        <v>200000</v>
      </c>
      <c r="P31" s="112">
        <v>100000</v>
      </c>
      <c r="Q31" s="112">
        <v>50000</v>
      </c>
      <c r="R31" s="112">
        <v>50000</v>
      </c>
    </row>
    <row r="32" spans="1:18" s="118" customFormat="1" ht="45" outlineLevel="2" x14ac:dyDescent="0.25">
      <c r="A32" s="84" t="s">
        <v>103</v>
      </c>
      <c r="B32" s="41" t="s">
        <v>16</v>
      </c>
      <c r="C32" s="41" t="s">
        <v>287</v>
      </c>
      <c r="D32" s="41" t="s">
        <v>100</v>
      </c>
      <c r="E32" s="42" t="s">
        <v>253</v>
      </c>
      <c r="F32" s="41" t="s">
        <v>104</v>
      </c>
      <c r="G32" s="43">
        <v>14000000</v>
      </c>
      <c r="H32" s="43">
        <v>14000000</v>
      </c>
      <c r="I32" s="43">
        <v>0</v>
      </c>
      <c r="J32" s="85"/>
      <c r="K32" s="108">
        <v>0</v>
      </c>
      <c r="L32" s="85">
        <v>300000</v>
      </c>
      <c r="M32" s="85">
        <v>1300000</v>
      </c>
      <c r="N32" s="85">
        <v>2500000</v>
      </c>
      <c r="O32" s="85">
        <v>2500000</v>
      </c>
      <c r="P32" s="85">
        <v>2500000</v>
      </c>
      <c r="Q32" s="85">
        <v>2500000</v>
      </c>
      <c r="R32" s="85">
        <v>2400000</v>
      </c>
    </row>
    <row r="33" spans="1:18" s="120" customFormat="1" ht="45" outlineLevel="1" x14ac:dyDescent="0.25">
      <c r="A33" s="88"/>
      <c r="B33" s="86"/>
      <c r="C33" s="86" t="s">
        <v>339</v>
      </c>
      <c r="D33" s="86"/>
      <c r="E33" s="87"/>
      <c r="F33" s="86"/>
      <c r="G33" s="119">
        <f>SUBTOTAL(9,G8:G32)</f>
        <v>163606033.90000001</v>
      </c>
      <c r="H33" s="119">
        <f>SUBTOTAL(9,H8:H32)</f>
        <v>134600000</v>
      </c>
      <c r="I33" s="119">
        <f>SUBTOTAL(9,I8:I32)</f>
        <v>29006033.899999999</v>
      </c>
      <c r="J33" s="105">
        <f t="shared" ref="J33:R33" si="2">SUBTOTAL(9,J8:J32)</f>
        <v>0</v>
      </c>
      <c r="K33" s="105">
        <f t="shared" si="2"/>
        <v>10135.14</v>
      </c>
      <c r="L33" s="105">
        <f t="shared" si="2"/>
        <v>22750351.350000001</v>
      </c>
      <c r="M33" s="105">
        <f t="shared" si="2"/>
        <v>32379121.620000001</v>
      </c>
      <c r="N33" s="105">
        <f t="shared" si="2"/>
        <v>32580810.809999999</v>
      </c>
      <c r="O33" s="105">
        <f t="shared" si="2"/>
        <v>24670810.809999999</v>
      </c>
      <c r="P33" s="105">
        <f t="shared" si="2"/>
        <v>15646810.810000001</v>
      </c>
      <c r="Q33" s="105">
        <f t="shared" si="2"/>
        <v>3680959.46</v>
      </c>
      <c r="R33" s="105">
        <f t="shared" si="2"/>
        <v>2881000</v>
      </c>
    </row>
    <row r="34" spans="1:18" s="118" customFormat="1" ht="63" outlineLevel="2" x14ac:dyDescent="0.25">
      <c r="A34" s="25" t="s">
        <v>228</v>
      </c>
      <c r="B34" s="41" t="s">
        <v>105</v>
      </c>
      <c r="C34" s="41" t="s">
        <v>334</v>
      </c>
      <c r="D34" s="41" t="s">
        <v>106</v>
      </c>
      <c r="E34" s="42" t="s">
        <v>251</v>
      </c>
      <c r="F34" s="41" t="s">
        <v>107</v>
      </c>
      <c r="G34" s="43">
        <v>5500000</v>
      </c>
      <c r="H34" s="43">
        <v>2750000</v>
      </c>
      <c r="I34" s="43">
        <v>2750000</v>
      </c>
      <c r="J34" s="85"/>
      <c r="K34" s="85"/>
      <c r="L34" s="85"/>
      <c r="M34" s="85">
        <v>275000</v>
      </c>
      <c r="N34" s="85">
        <v>275000</v>
      </c>
      <c r="O34" s="85">
        <v>440000.00000000006</v>
      </c>
      <c r="P34" s="85">
        <v>550000</v>
      </c>
      <c r="Q34" s="85">
        <v>550000</v>
      </c>
      <c r="R34" s="85">
        <v>660000</v>
      </c>
    </row>
    <row r="35" spans="1:18" s="118" customFormat="1" ht="135" outlineLevel="2" x14ac:dyDescent="0.25">
      <c r="A35" s="24" t="s">
        <v>227</v>
      </c>
      <c r="B35" s="41" t="s">
        <v>16</v>
      </c>
      <c r="C35" s="42" t="s">
        <v>334</v>
      </c>
      <c r="D35" s="42" t="s">
        <v>106</v>
      </c>
      <c r="E35" s="42" t="s">
        <v>251</v>
      </c>
      <c r="F35" s="41" t="s">
        <v>108</v>
      </c>
      <c r="G35" s="43">
        <v>1000000</v>
      </c>
      <c r="H35" s="43">
        <v>1000000</v>
      </c>
      <c r="I35" s="43">
        <v>0</v>
      </c>
      <c r="J35" s="108"/>
      <c r="K35" s="108"/>
      <c r="L35" s="85"/>
      <c r="M35" s="85">
        <v>200000</v>
      </c>
      <c r="N35" s="85">
        <v>200000</v>
      </c>
      <c r="O35" s="85">
        <v>200000</v>
      </c>
      <c r="P35" s="85">
        <v>200000</v>
      </c>
      <c r="Q35" s="85">
        <v>200000</v>
      </c>
      <c r="R35" s="85"/>
    </row>
    <row r="36" spans="1:18" s="120" customFormat="1" ht="31.5" outlineLevel="1" x14ac:dyDescent="0.25">
      <c r="A36" s="88"/>
      <c r="B36" s="86"/>
      <c r="C36" s="87" t="s">
        <v>340</v>
      </c>
      <c r="D36" s="87"/>
      <c r="E36" s="87"/>
      <c r="F36" s="86"/>
      <c r="G36" s="119">
        <f>SUBTOTAL(9,G34:G35)</f>
        <v>6500000</v>
      </c>
      <c r="H36" s="119">
        <f>SUBTOTAL(9,H34:H35)</f>
        <v>3750000</v>
      </c>
      <c r="I36" s="119">
        <f>SUBTOTAL(9,I34:I35)</f>
        <v>2750000</v>
      </c>
      <c r="J36" s="111">
        <f t="shared" ref="J36:R36" si="3">SUBTOTAL(9,J34:J35)</f>
        <v>0</v>
      </c>
      <c r="K36" s="111">
        <f t="shared" si="3"/>
        <v>0</v>
      </c>
      <c r="L36" s="105">
        <f t="shared" si="3"/>
        <v>0</v>
      </c>
      <c r="M36" s="105">
        <f t="shared" si="3"/>
        <v>475000</v>
      </c>
      <c r="N36" s="105">
        <f t="shared" si="3"/>
        <v>475000</v>
      </c>
      <c r="O36" s="105">
        <f t="shared" si="3"/>
        <v>640000</v>
      </c>
      <c r="P36" s="105">
        <f t="shared" si="3"/>
        <v>750000</v>
      </c>
      <c r="Q36" s="105">
        <f t="shared" si="3"/>
        <v>750000</v>
      </c>
      <c r="R36" s="105">
        <f t="shared" si="3"/>
        <v>660000</v>
      </c>
    </row>
    <row r="37" spans="1:18" s="118" customFormat="1" ht="90" outlineLevel="2" x14ac:dyDescent="0.25">
      <c r="A37" s="84" t="s">
        <v>109</v>
      </c>
      <c r="B37" s="41" t="s">
        <v>110</v>
      </c>
      <c r="C37" s="41" t="s">
        <v>335</v>
      </c>
      <c r="D37" s="41" t="s">
        <v>111</v>
      </c>
      <c r="E37" s="44" t="s">
        <v>254</v>
      </c>
      <c r="F37" s="41" t="s">
        <v>112</v>
      </c>
      <c r="G37" s="43">
        <v>6500000</v>
      </c>
      <c r="H37" s="43">
        <v>6500000</v>
      </c>
      <c r="I37" s="43">
        <v>0</v>
      </c>
      <c r="J37" s="85"/>
      <c r="K37" s="85">
        <v>122000</v>
      </c>
      <c r="L37" s="85">
        <v>1629920</v>
      </c>
      <c r="M37" s="85">
        <v>2470526</v>
      </c>
      <c r="N37" s="85">
        <v>1627554</v>
      </c>
      <c r="O37" s="85">
        <v>650000</v>
      </c>
      <c r="P37" s="85"/>
      <c r="Q37" s="85"/>
      <c r="R37" s="85"/>
    </row>
    <row r="38" spans="1:18" s="118" customFormat="1" ht="120" outlineLevel="2" x14ac:dyDescent="0.25">
      <c r="A38" s="84" t="s">
        <v>114</v>
      </c>
      <c r="B38" s="41" t="s">
        <v>115</v>
      </c>
      <c r="C38" s="41" t="s">
        <v>335</v>
      </c>
      <c r="D38" s="41" t="s">
        <v>111</v>
      </c>
      <c r="E38" s="42" t="s">
        <v>116</v>
      </c>
      <c r="F38" s="41" t="s">
        <v>117</v>
      </c>
      <c r="G38" s="43">
        <v>7394041.8399999999</v>
      </c>
      <c r="H38" s="43">
        <v>1773000</v>
      </c>
      <c r="I38" s="43">
        <v>5621041.8399999999</v>
      </c>
      <c r="J38" s="85"/>
      <c r="K38" s="85">
        <v>1773000</v>
      </c>
      <c r="L38" s="85">
        <v>0</v>
      </c>
      <c r="M38" s="85"/>
      <c r="N38" s="85"/>
      <c r="O38" s="85"/>
      <c r="P38" s="85"/>
      <c r="Q38" s="85"/>
      <c r="R38" s="85"/>
    </row>
    <row r="39" spans="1:18" s="118" customFormat="1" ht="90" outlineLevel="2" x14ac:dyDescent="0.25">
      <c r="A39" s="25" t="s">
        <v>231</v>
      </c>
      <c r="B39" s="41" t="s">
        <v>118</v>
      </c>
      <c r="C39" s="41" t="s">
        <v>335</v>
      </c>
      <c r="D39" s="41" t="s">
        <v>111</v>
      </c>
      <c r="E39" s="42" t="s">
        <v>273</v>
      </c>
      <c r="F39" s="41" t="s">
        <v>119</v>
      </c>
      <c r="G39" s="43">
        <v>85000000</v>
      </c>
      <c r="H39" s="43">
        <v>20000000</v>
      </c>
      <c r="I39" s="43">
        <v>65000000</v>
      </c>
      <c r="J39" s="85"/>
      <c r="K39" s="85"/>
      <c r="L39" s="85"/>
      <c r="M39" s="85">
        <v>5397197.6500000004</v>
      </c>
      <c r="N39" s="85">
        <v>5796414.1200000001</v>
      </c>
      <c r="O39" s="85">
        <v>5796414.1200000001</v>
      </c>
      <c r="P39" s="85">
        <v>3009974.11</v>
      </c>
      <c r="Q39" s="85"/>
      <c r="R39" s="85"/>
    </row>
    <row r="40" spans="1:18" s="118" customFormat="1" ht="30" outlineLevel="2" x14ac:dyDescent="0.25">
      <c r="A40" s="25" t="s">
        <v>229</v>
      </c>
      <c r="B40" s="41" t="s">
        <v>120</v>
      </c>
      <c r="C40" s="41" t="s">
        <v>335</v>
      </c>
      <c r="D40" s="41" t="s">
        <v>111</v>
      </c>
      <c r="E40" s="42" t="s">
        <v>255</v>
      </c>
      <c r="F40" s="41" t="s">
        <v>121</v>
      </c>
      <c r="G40" s="43">
        <v>2500000</v>
      </c>
      <c r="H40" s="43">
        <v>2500000</v>
      </c>
      <c r="I40" s="43">
        <v>0</v>
      </c>
      <c r="J40" s="85"/>
      <c r="K40" s="85">
        <v>49715</v>
      </c>
      <c r="L40" s="85">
        <v>692032.8</v>
      </c>
      <c r="M40" s="85">
        <v>1003579.48</v>
      </c>
      <c r="N40" s="85">
        <v>754672.72</v>
      </c>
      <c r="O40" s="85"/>
      <c r="P40" s="85"/>
      <c r="Q40" s="85"/>
      <c r="R40" s="85"/>
    </row>
    <row r="41" spans="1:18" s="118" customFormat="1" ht="45" outlineLevel="2" x14ac:dyDescent="0.25">
      <c r="A41" s="84" t="s">
        <v>122</v>
      </c>
      <c r="B41" s="41" t="s">
        <v>120</v>
      </c>
      <c r="C41" s="41" t="s">
        <v>335</v>
      </c>
      <c r="D41" s="41" t="s">
        <v>111</v>
      </c>
      <c r="E41" s="42" t="s">
        <v>274</v>
      </c>
      <c r="F41" s="41" t="s">
        <v>123</v>
      </c>
      <c r="G41" s="43">
        <v>5568037.4800000004</v>
      </c>
      <c r="H41" s="43">
        <v>5568037.4800000004</v>
      </c>
      <c r="I41" s="43">
        <v>0</v>
      </c>
      <c r="J41" s="85"/>
      <c r="K41" s="85">
        <v>0</v>
      </c>
      <c r="L41" s="85">
        <v>1500731.72</v>
      </c>
      <c r="M41" s="85">
        <v>1719516.2</v>
      </c>
      <c r="N41" s="85">
        <v>1951000.93</v>
      </c>
      <c r="O41" s="85">
        <v>396788.63</v>
      </c>
      <c r="P41" s="85"/>
      <c r="Q41" s="85"/>
      <c r="R41" s="85"/>
    </row>
    <row r="42" spans="1:18" s="118" customFormat="1" ht="90" outlineLevel="2" x14ac:dyDescent="0.25">
      <c r="A42" s="25" t="s">
        <v>230</v>
      </c>
      <c r="B42" s="41" t="s">
        <v>118</v>
      </c>
      <c r="C42" s="41" t="s">
        <v>335</v>
      </c>
      <c r="D42" s="41" t="s">
        <v>111</v>
      </c>
      <c r="E42" s="42" t="s">
        <v>256</v>
      </c>
      <c r="F42" s="41" t="s">
        <v>124</v>
      </c>
      <c r="G42" s="43">
        <v>2500000</v>
      </c>
      <c r="H42" s="43">
        <v>2500000</v>
      </c>
      <c r="I42" s="43">
        <v>0</v>
      </c>
      <c r="J42" s="85"/>
      <c r="K42" s="85">
        <v>49715</v>
      </c>
      <c r="L42" s="85">
        <v>692032.8</v>
      </c>
      <c r="M42" s="85">
        <v>1003579.48</v>
      </c>
      <c r="N42" s="85">
        <v>754672.72</v>
      </c>
      <c r="O42" s="85"/>
      <c r="P42" s="85"/>
      <c r="Q42" s="85"/>
      <c r="R42" s="85"/>
    </row>
    <row r="43" spans="1:18" s="118" customFormat="1" ht="60" outlineLevel="2" x14ac:dyDescent="0.25">
      <c r="A43" s="84" t="s">
        <v>125</v>
      </c>
      <c r="B43" s="41" t="s">
        <v>126</v>
      </c>
      <c r="C43" s="41" t="s">
        <v>335</v>
      </c>
      <c r="D43" s="41" t="s">
        <v>111</v>
      </c>
      <c r="E43" s="42" t="s">
        <v>127</v>
      </c>
      <c r="F43" s="41" t="s">
        <v>128</v>
      </c>
      <c r="G43" s="43">
        <v>3019590.68</v>
      </c>
      <c r="H43" s="43">
        <v>320000</v>
      </c>
      <c r="I43" s="43">
        <v>2699590.68</v>
      </c>
      <c r="J43" s="85"/>
      <c r="K43" s="85">
        <v>320000</v>
      </c>
      <c r="L43" s="85">
        <v>0</v>
      </c>
      <c r="M43" s="85"/>
      <c r="N43" s="85"/>
      <c r="O43" s="85"/>
      <c r="P43" s="85"/>
      <c r="Q43" s="85"/>
      <c r="R43" s="85"/>
    </row>
    <row r="44" spans="1:18" s="118" customFormat="1" ht="60" outlineLevel="2" x14ac:dyDescent="0.25">
      <c r="A44" s="84" t="s">
        <v>129</v>
      </c>
      <c r="B44" s="41" t="s">
        <v>126</v>
      </c>
      <c r="C44" s="41" t="s">
        <v>335</v>
      </c>
      <c r="D44" s="41" t="s">
        <v>111</v>
      </c>
      <c r="E44" s="42" t="s">
        <v>130</v>
      </c>
      <c r="F44" s="41" t="s">
        <v>131</v>
      </c>
      <c r="G44" s="43">
        <v>2023000</v>
      </c>
      <c r="H44" s="43">
        <v>223000</v>
      </c>
      <c r="I44" s="43">
        <v>1800000</v>
      </c>
      <c r="J44" s="85"/>
      <c r="K44" s="85">
        <v>223000</v>
      </c>
      <c r="L44" s="85">
        <v>0</v>
      </c>
      <c r="M44" s="85"/>
      <c r="N44" s="85"/>
      <c r="O44" s="85"/>
      <c r="P44" s="85"/>
      <c r="Q44" s="85"/>
      <c r="R44" s="85"/>
    </row>
    <row r="45" spans="1:18" s="118" customFormat="1" ht="60" outlineLevel="2" x14ac:dyDescent="0.25">
      <c r="A45" s="84" t="s">
        <v>132</v>
      </c>
      <c r="B45" s="41" t="s">
        <v>133</v>
      </c>
      <c r="C45" s="41" t="s">
        <v>335</v>
      </c>
      <c r="D45" s="41" t="s">
        <v>111</v>
      </c>
      <c r="E45" s="42" t="s">
        <v>134</v>
      </c>
      <c r="F45" s="41" t="s">
        <v>135</v>
      </c>
      <c r="G45" s="43">
        <v>38208059.700000003</v>
      </c>
      <c r="H45" s="43">
        <v>36000000</v>
      </c>
      <c r="I45" s="43">
        <v>2208059.7000000002</v>
      </c>
      <c r="J45" s="85"/>
      <c r="K45" s="85">
        <v>80000</v>
      </c>
      <c r="L45" s="85">
        <v>5000000</v>
      </c>
      <c r="M45" s="85">
        <v>13000000</v>
      </c>
      <c r="N45" s="85">
        <v>9320000</v>
      </c>
      <c r="O45" s="85">
        <v>8600000</v>
      </c>
      <c r="P45" s="85"/>
      <c r="Q45" s="85"/>
      <c r="R45" s="85"/>
    </row>
    <row r="46" spans="1:18" s="118" customFormat="1" ht="60" outlineLevel="2" x14ac:dyDescent="0.25">
      <c r="A46" s="84" t="s">
        <v>136</v>
      </c>
      <c r="B46" s="41" t="s">
        <v>137</v>
      </c>
      <c r="C46" s="41" t="s">
        <v>335</v>
      </c>
      <c r="D46" s="41" t="s">
        <v>111</v>
      </c>
      <c r="E46" s="42" t="s">
        <v>138</v>
      </c>
      <c r="F46" s="41" t="s">
        <v>139</v>
      </c>
      <c r="G46" s="43">
        <v>6684000</v>
      </c>
      <c r="H46" s="43">
        <v>684000</v>
      </c>
      <c r="I46" s="43">
        <v>6000000</v>
      </c>
      <c r="J46" s="85"/>
      <c r="K46" s="85">
        <v>0</v>
      </c>
      <c r="L46" s="85">
        <v>684000</v>
      </c>
      <c r="M46" s="85"/>
      <c r="N46" s="85"/>
      <c r="O46" s="85"/>
      <c r="P46" s="85"/>
      <c r="Q46" s="85"/>
      <c r="R46" s="85"/>
    </row>
    <row r="47" spans="1:18" s="118" customFormat="1" ht="75" outlineLevel="2" x14ac:dyDescent="0.25">
      <c r="A47" s="84" t="s">
        <v>140</v>
      </c>
      <c r="B47" s="41" t="s">
        <v>141</v>
      </c>
      <c r="C47" s="41" t="s">
        <v>335</v>
      </c>
      <c r="D47" s="41" t="s">
        <v>142</v>
      </c>
      <c r="E47" s="42" t="s">
        <v>257</v>
      </c>
      <c r="F47" s="41" t="s">
        <v>143</v>
      </c>
      <c r="G47" s="43">
        <v>2200000</v>
      </c>
      <c r="H47" s="43">
        <v>2200000</v>
      </c>
      <c r="I47" s="43">
        <v>0</v>
      </c>
      <c r="J47" s="85"/>
      <c r="K47" s="85">
        <v>0</v>
      </c>
      <c r="L47" s="85">
        <v>1900000</v>
      </c>
      <c r="M47" s="85">
        <v>300000</v>
      </c>
      <c r="N47" s="85">
        <v>0</v>
      </c>
      <c r="O47" s="85"/>
      <c r="P47" s="85"/>
      <c r="Q47" s="85"/>
      <c r="R47" s="85"/>
    </row>
    <row r="48" spans="1:18" s="118" customFormat="1" ht="75" outlineLevel="2" x14ac:dyDescent="0.25">
      <c r="A48" s="84" t="s">
        <v>144</v>
      </c>
      <c r="B48" s="41" t="s">
        <v>145</v>
      </c>
      <c r="C48" s="41" t="s">
        <v>335</v>
      </c>
      <c r="D48" s="41" t="s">
        <v>142</v>
      </c>
      <c r="E48" s="42" t="s">
        <v>146</v>
      </c>
      <c r="F48" s="41" t="s">
        <v>147</v>
      </c>
      <c r="G48" s="43">
        <v>2775200</v>
      </c>
      <c r="H48" s="43">
        <v>1250000</v>
      </c>
      <c r="I48" s="43">
        <v>1525200</v>
      </c>
      <c r="J48" s="85"/>
      <c r="K48" s="85">
        <v>100000</v>
      </c>
      <c r="L48" s="85">
        <v>500000</v>
      </c>
      <c r="M48" s="85">
        <v>650000</v>
      </c>
      <c r="N48" s="85"/>
      <c r="O48" s="85"/>
      <c r="P48" s="85"/>
      <c r="Q48" s="85"/>
      <c r="R48" s="85"/>
    </row>
    <row r="49" spans="1:18" s="118" customFormat="1" ht="75" outlineLevel="2" x14ac:dyDescent="0.25">
      <c r="A49" s="84" t="s">
        <v>148</v>
      </c>
      <c r="B49" s="41" t="s">
        <v>149</v>
      </c>
      <c r="C49" s="41" t="s">
        <v>335</v>
      </c>
      <c r="D49" s="41" t="s">
        <v>142</v>
      </c>
      <c r="E49" s="42" t="s">
        <v>258</v>
      </c>
      <c r="F49" s="41" t="s">
        <v>150</v>
      </c>
      <c r="G49" s="43">
        <v>1000000</v>
      </c>
      <c r="H49" s="43">
        <v>1000000</v>
      </c>
      <c r="I49" s="43">
        <v>0</v>
      </c>
      <c r="J49" s="85"/>
      <c r="K49" s="85"/>
      <c r="L49" s="85">
        <v>50000</v>
      </c>
      <c r="M49" s="85">
        <v>700000</v>
      </c>
      <c r="N49" s="85">
        <v>250000</v>
      </c>
      <c r="O49" s="85"/>
      <c r="P49" s="85"/>
      <c r="Q49" s="85"/>
      <c r="R49" s="85"/>
    </row>
    <row r="50" spans="1:18" s="118" customFormat="1" ht="105" outlineLevel="2" x14ac:dyDescent="0.25">
      <c r="A50" s="84" t="s">
        <v>151</v>
      </c>
      <c r="B50" s="41" t="s">
        <v>152</v>
      </c>
      <c r="C50" s="41" t="s">
        <v>335</v>
      </c>
      <c r="D50" s="41" t="s">
        <v>142</v>
      </c>
      <c r="E50" s="42" t="s">
        <v>259</v>
      </c>
      <c r="F50" s="41" t="s">
        <v>153</v>
      </c>
      <c r="G50" s="43">
        <v>750000</v>
      </c>
      <c r="H50" s="43">
        <v>750000</v>
      </c>
      <c r="I50" s="43">
        <v>0</v>
      </c>
      <c r="J50" s="85"/>
      <c r="K50" s="85"/>
      <c r="L50" s="85">
        <v>50000</v>
      </c>
      <c r="M50" s="85">
        <v>550000</v>
      </c>
      <c r="N50" s="85">
        <v>150000</v>
      </c>
      <c r="O50" s="85"/>
      <c r="P50" s="85"/>
      <c r="Q50" s="85"/>
      <c r="R50" s="85"/>
    </row>
    <row r="51" spans="1:18" s="118" customFormat="1" ht="75" outlineLevel="2" x14ac:dyDescent="0.25">
      <c r="A51" s="84" t="s">
        <v>154</v>
      </c>
      <c r="B51" s="41" t="s">
        <v>155</v>
      </c>
      <c r="C51" s="41" t="s">
        <v>335</v>
      </c>
      <c r="D51" s="41" t="s">
        <v>142</v>
      </c>
      <c r="E51" s="42" t="s">
        <v>272</v>
      </c>
      <c r="F51" s="41" t="s">
        <v>156</v>
      </c>
      <c r="G51" s="43">
        <v>500000</v>
      </c>
      <c r="H51" s="43">
        <v>500000</v>
      </c>
      <c r="I51" s="43">
        <v>0</v>
      </c>
      <c r="J51" s="85"/>
      <c r="K51" s="85"/>
      <c r="L51" s="85">
        <v>200000</v>
      </c>
      <c r="M51" s="85">
        <v>300000</v>
      </c>
      <c r="N51" s="85"/>
      <c r="O51" s="85"/>
      <c r="P51" s="85"/>
      <c r="Q51" s="85"/>
      <c r="R51" s="85"/>
    </row>
    <row r="52" spans="1:18" s="118" customFormat="1" ht="75" outlineLevel="2" x14ac:dyDescent="0.25">
      <c r="A52" s="84" t="s">
        <v>157</v>
      </c>
      <c r="B52" s="41" t="s">
        <v>141</v>
      </c>
      <c r="C52" s="41" t="s">
        <v>335</v>
      </c>
      <c r="D52" s="41" t="s">
        <v>142</v>
      </c>
      <c r="E52" s="42" t="s">
        <v>260</v>
      </c>
      <c r="F52" s="41" t="s">
        <v>158</v>
      </c>
      <c r="G52" s="43">
        <v>350000</v>
      </c>
      <c r="H52" s="43">
        <v>350000</v>
      </c>
      <c r="I52" s="43">
        <v>0</v>
      </c>
      <c r="J52" s="85"/>
      <c r="K52" s="85"/>
      <c r="L52" s="85">
        <v>350000</v>
      </c>
      <c r="M52" s="85"/>
      <c r="N52" s="85"/>
      <c r="O52" s="85"/>
      <c r="P52" s="85"/>
      <c r="Q52" s="85"/>
      <c r="R52" s="85"/>
    </row>
    <row r="53" spans="1:18" s="118" customFormat="1" ht="75" outlineLevel="2" x14ac:dyDescent="0.25">
      <c r="A53" s="84" t="s">
        <v>159</v>
      </c>
      <c r="B53" s="41" t="s">
        <v>155</v>
      </c>
      <c r="C53" s="41" t="s">
        <v>335</v>
      </c>
      <c r="D53" s="41" t="s">
        <v>142</v>
      </c>
      <c r="E53" s="42" t="s">
        <v>160</v>
      </c>
      <c r="F53" s="41" t="s">
        <v>161</v>
      </c>
      <c r="G53" s="43">
        <v>645798</v>
      </c>
      <c r="H53" s="43">
        <v>350000</v>
      </c>
      <c r="I53" s="43">
        <v>295798</v>
      </c>
      <c r="J53" s="85"/>
      <c r="K53" s="85">
        <v>250000</v>
      </c>
      <c r="L53" s="85">
        <v>100000</v>
      </c>
      <c r="M53" s="85"/>
      <c r="N53" s="85"/>
      <c r="O53" s="85"/>
      <c r="P53" s="85"/>
      <c r="Q53" s="85"/>
      <c r="R53" s="85"/>
    </row>
    <row r="54" spans="1:18" s="118" customFormat="1" ht="75" outlineLevel="2" x14ac:dyDescent="0.25">
      <c r="A54" s="84" t="s">
        <v>162</v>
      </c>
      <c r="B54" s="41" t="s">
        <v>155</v>
      </c>
      <c r="C54" s="41" t="s">
        <v>335</v>
      </c>
      <c r="D54" s="41" t="s">
        <v>142</v>
      </c>
      <c r="E54" s="42" t="s">
        <v>261</v>
      </c>
      <c r="F54" s="41" t="s">
        <v>163</v>
      </c>
      <c r="G54" s="43">
        <v>600000</v>
      </c>
      <c r="H54" s="43">
        <v>600000</v>
      </c>
      <c r="I54" s="43">
        <v>0</v>
      </c>
      <c r="J54" s="85"/>
      <c r="K54" s="85"/>
      <c r="L54" s="85">
        <v>300000</v>
      </c>
      <c r="M54" s="85">
        <v>300000</v>
      </c>
      <c r="N54" s="85"/>
      <c r="O54" s="85"/>
      <c r="P54" s="85"/>
      <c r="Q54" s="85"/>
      <c r="R54" s="85"/>
    </row>
    <row r="55" spans="1:18" s="118" customFormat="1" ht="105" outlineLevel="2" x14ac:dyDescent="0.25">
      <c r="A55" s="84" t="s">
        <v>164</v>
      </c>
      <c r="B55" s="41" t="s">
        <v>152</v>
      </c>
      <c r="C55" s="41" t="s">
        <v>335</v>
      </c>
      <c r="D55" s="41" t="s">
        <v>142</v>
      </c>
      <c r="E55" s="42" t="s">
        <v>262</v>
      </c>
      <c r="F55" s="41" t="s">
        <v>165</v>
      </c>
      <c r="G55" s="43">
        <v>1000000</v>
      </c>
      <c r="H55" s="43">
        <v>1000000</v>
      </c>
      <c r="I55" s="43">
        <v>0</v>
      </c>
      <c r="J55" s="85"/>
      <c r="K55" s="85"/>
      <c r="L55" s="85">
        <v>50000</v>
      </c>
      <c r="M55" s="85">
        <v>200000</v>
      </c>
      <c r="N55" s="85">
        <v>300000</v>
      </c>
      <c r="O55" s="85">
        <v>450000</v>
      </c>
      <c r="P55" s="85"/>
      <c r="Q55" s="85"/>
      <c r="R55" s="85"/>
    </row>
    <row r="56" spans="1:18" s="118" customFormat="1" ht="75" outlineLevel="2" x14ac:dyDescent="0.25">
      <c r="A56" s="84" t="s">
        <v>167</v>
      </c>
      <c r="B56" s="41" t="s">
        <v>141</v>
      </c>
      <c r="C56" s="41" t="s">
        <v>335</v>
      </c>
      <c r="D56" s="41" t="s">
        <v>142</v>
      </c>
      <c r="E56" s="42" t="s">
        <v>263</v>
      </c>
      <c r="F56" s="41" t="s">
        <v>168</v>
      </c>
      <c r="G56" s="43">
        <v>2000000</v>
      </c>
      <c r="H56" s="43">
        <v>2000000</v>
      </c>
      <c r="I56" s="43">
        <v>0</v>
      </c>
      <c r="J56" s="85"/>
      <c r="K56" s="85"/>
      <c r="L56" s="85">
        <v>50000</v>
      </c>
      <c r="M56" s="85">
        <v>800000</v>
      </c>
      <c r="N56" s="85">
        <v>800000</v>
      </c>
      <c r="O56" s="85">
        <v>350000</v>
      </c>
      <c r="P56" s="85"/>
      <c r="Q56" s="85"/>
      <c r="R56" s="85"/>
    </row>
    <row r="57" spans="1:18" s="118" customFormat="1" ht="90" outlineLevel="2" x14ac:dyDescent="0.25">
      <c r="A57" s="84" t="s">
        <v>169</v>
      </c>
      <c r="B57" s="41" t="s">
        <v>170</v>
      </c>
      <c r="C57" s="41" t="s">
        <v>335</v>
      </c>
      <c r="D57" s="41" t="s">
        <v>142</v>
      </c>
      <c r="E57" s="42" t="s">
        <v>270</v>
      </c>
      <c r="F57" s="41" t="s">
        <v>171</v>
      </c>
      <c r="G57" s="43">
        <v>4000000</v>
      </c>
      <c r="H57" s="43">
        <v>2000000</v>
      </c>
      <c r="I57" s="43">
        <v>2000000</v>
      </c>
      <c r="J57" s="85"/>
      <c r="K57" s="85"/>
      <c r="L57" s="85"/>
      <c r="M57" s="85">
        <v>250000</v>
      </c>
      <c r="N57" s="85">
        <v>250000</v>
      </c>
      <c r="O57" s="85">
        <v>500000</v>
      </c>
      <c r="P57" s="85">
        <v>1000000</v>
      </c>
      <c r="Q57" s="85"/>
      <c r="R57" s="85"/>
    </row>
    <row r="58" spans="1:18" s="118" customFormat="1" ht="90" outlineLevel="2" x14ac:dyDescent="0.25">
      <c r="A58" s="84" t="s">
        <v>172</v>
      </c>
      <c r="B58" s="41" t="s">
        <v>173</v>
      </c>
      <c r="C58" s="41" t="s">
        <v>335</v>
      </c>
      <c r="D58" s="41" t="s">
        <v>142</v>
      </c>
      <c r="E58" s="42" t="s">
        <v>264</v>
      </c>
      <c r="F58" s="41" t="s">
        <v>174</v>
      </c>
      <c r="G58" s="43">
        <v>22692000</v>
      </c>
      <c r="H58" s="43">
        <v>14000000</v>
      </c>
      <c r="I58" s="43">
        <v>8692000</v>
      </c>
      <c r="J58" s="85"/>
      <c r="K58" s="85"/>
      <c r="L58" s="85"/>
      <c r="M58" s="85">
        <v>250000</v>
      </c>
      <c r="N58" s="85">
        <v>750000</v>
      </c>
      <c r="O58" s="85">
        <v>3000000</v>
      </c>
      <c r="P58" s="85">
        <v>10000000</v>
      </c>
      <c r="Q58" s="85"/>
      <c r="R58" s="85"/>
    </row>
    <row r="59" spans="1:18" s="118" customFormat="1" ht="90" outlineLevel="2" x14ac:dyDescent="0.25">
      <c r="A59" s="84" t="s">
        <v>175</v>
      </c>
      <c r="B59" s="41" t="s">
        <v>176</v>
      </c>
      <c r="C59" s="41" t="s">
        <v>335</v>
      </c>
      <c r="D59" s="41" t="s">
        <v>142</v>
      </c>
      <c r="E59" s="42" t="s">
        <v>265</v>
      </c>
      <c r="F59" s="41" t="s">
        <v>177</v>
      </c>
      <c r="G59" s="43">
        <v>17500000</v>
      </c>
      <c r="H59" s="43">
        <v>17500000</v>
      </c>
      <c r="I59" s="43">
        <v>0</v>
      </c>
      <c r="J59" s="85"/>
      <c r="K59" s="85"/>
      <c r="L59" s="85"/>
      <c r="M59" s="85">
        <v>500000</v>
      </c>
      <c r="N59" s="85">
        <v>2000000</v>
      </c>
      <c r="O59" s="85">
        <v>3000000</v>
      </c>
      <c r="P59" s="85">
        <v>12000000</v>
      </c>
      <c r="Q59" s="85"/>
      <c r="R59" s="85"/>
    </row>
    <row r="60" spans="1:18" s="118" customFormat="1" ht="78.75" outlineLevel="2" x14ac:dyDescent="0.25">
      <c r="A60" s="25" t="s">
        <v>234</v>
      </c>
      <c r="B60" s="41" t="s">
        <v>16</v>
      </c>
      <c r="C60" s="41" t="s">
        <v>335</v>
      </c>
      <c r="D60" s="41" t="s">
        <v>178</v>
      </c>
      <c r="E60" s="42" t="s">
        <v>270</v>
      </c>
      <c r="F60" s="41" t="s">
        <v>179</v>
      </c>
      <c r="G60" s="43">
        <v>12500000</v>
      </c>
      <c r="H60" s="43">
        <v>12500000</v>
      </c>
      <c r="I60" s="43">
        <v>0</v>
      </c>
      <c r="J60" s="85"/>
      <c r="K60" s="85"/>
      <c r="L60" s="85">
        <v>0</v>
      </c>
      <c r="M60" s="85">
        <v>1250000</v>
      </c>
      <c r="N60" s="85">
        <v>3750000</v>
      </c>
      <c r="O60" s="85">
        <v>5000000</v>
      </c>
      <c r="P60" s="85">
        <v>2500000</v>
      </c>
      <c r="Q60" s="85"/>
      <c r="R60" s="85"/>
    </row>
    <row r="61" spans="1:18" s="118" customFormat="1" ht="105" outlineLevel="2" x14ac:dyDescent="0.25">
      <c r="A61" s="84" t="s">
        <v>180</v>
      </c>
      <c r="B61" s="41" t="s">
        <v>181</v>
      </c>
      <c r="C61" s="41" t="s">
        <v>335</v>
      </c>
      <c r="D61" s="41" t="s">
        <v>178</v>
      </c>
      <c r="E61" s="42" t="s">
        <v>270</v>
      </c>
      <c r="F61" s="41" t="s">
        <v>182</v>
      </c>
      <c r="G61" s="43">
        <v>19431962.52</v>
      </c>
      <c r="H61" s="43">
        <v>19431962.52</v>
      </c>
      <c r="I61" s="43">
        <v>0</v>
      </c>
      <c r="J61" s="85"/>
      <c r="K61" s="85"/>
      <c r="L61" s="85"/>
      <c r="M61" s="85">
        <v>4431962.5199999996</v>
      </c>
      <c r="N61" s="85">
        <v>5000000</v>
      </c>
      <c r="O61" s="85">
        <v>10000000</v>
      </c>
      <c r="P61" s="85"/>
      <c r="Q61" s="85"/>
      <c r="R61" s="85"/>
    </row>
    <row r="62" spans="1:18" s="120" customFormat="1" ht="30" outlineLevel="1" x14ac:dyDescent="0.25">
      <c r="A62" s="88"/>
      <c r="B62" s="86"/>
      <c r="C62" s="86" t="s">
        <v>341</v>
      </c>
      <c r="D62" s="86"/>
      <c r="E62" s="87"/>
      <c r="F62" s="86"/>
      <c r="G62" s="119">
        <f>SUBTOTAL(9,G37:G61)</f>
        <v>247341690.22000003</v>
      </c>
      <c r="H62" s="119">
        <f>SUBTOTAL(9,H37:H61)</f>
        <v>151500000</v>
      </c>
      <c r="I62" s="119">
        <f>SUBTOTAL(9,I37:I61)</f>
        <v>95841690.220000014</v>
      </c>
      <c r="J62" s="105">
        <f t="shared" ref="J62:R62" si="4">SUBTOTAL(9,J37:J61)</f>
        <v>0</v>
      </c>
      <c r="K62" s="105">
        <f t="shared" si="4"/>
        <v>2967430</v>
      </c>
      <c r="L62" s="105">
        <f t="shared" si="4"/>
        <v>13748717.32</v>
      </c>
      <c r="M62" s="105">
        <f t="shared" si="4"/>
        <v>35076361.329999998</v>
      </c>
      <c r="N62" s="105">
        <f t="shared" si="4"/>
        <v>33454314.490000002</v>
      </c>
      <c r="O62" s="105">
        <f t="shared" si="4"/>
        <v>37743202.75</v>
      </c>
      <c r="P62" s="105">
        <f t="shared" si="4"/>
        <v>28509974.109999999</v>
      </c>
      <c r="Q62" s="105">
        <f t="shared" si="4"/>
        <v>0</v>
      </c>
      <c r="R62" s="105">
        <f t="shared" si="4"/>
        <v>0</v>
      </c>
    </row>
    <row r="63" spans="1:18" s="118" customFormat="1" ht="63" outlineLevel="2" x14ac:dyDescent="0.25">
      <c r="A63" s="84" t="s">
        <v>183</v>
      </c>
      <c r="B63" s="41" t="s">
        <v>184</v>
      </c>
      <c r="C63" s="41" t="s">
        <v>311</v>
      </c>
      <c r="D63" s="41" t="s">
        <v>185</v>
      </c>
      <c r="E63" s="42" t="s">
        <v>251</v>
      </c>
      <c r="F63" s="41" t="s">
        <v>186</v>
      </c>
      <c r="G63" s="43">
        <v>14000000</v>
      </c>
      <c r="H63" s="43">
        <v>14000000</v>
      </c>
      <c r="I63" s="43">
        <v>0</v>
      </c>
      <c r="J63" s="85"/>
      <c r="K63" s="85"/>
      <c r="L63" s="106">
        <v>0</v>
      </c>
      <c r="M63" s="106">
        <v>2800000</v>
      </c>
      <c r="N63" s="106">
        <v>6000000</v>
      </c>
      <c r="O63" s="106">
        <v>4000000</v>
      </c>
      <c r="P63" s="106">
        <v>1200000</v>
      </c>
      <c r="Q63" s="85"/>
      <c r="R63" s="85"/>
    </row>
    <row r="64" spans="1:18" s="118" customFormat="1" ht="105" outlineLevel="2" x14ac:dyDescent="0.25">
      <c r="A64" s="84" t="s">
        <v>187</v>
      </c>
      <c r="B64" s="41" t="s">
        <v>188</v>
      </c>
      <c r="C64" s="41" t="s">
        <v>311</v>
      </c>
      <c r="D64" s="41" t="s">
        <v>185</v>
      </c>
      <c r="E64" s="42" t="s">
        <v>266</v>
      </c>
      <c r="F64" s="41" t="s">
        <v>189</v>
      </c>
      <c r="G64" s="43">
        <v>3500000</v>
      </c>
      <c r="H64" s="43">
        <v>2000000</v>
      </c>
      <c r="I64" s="43">
        <v>1500000</v>
      </c>
      <c r="J64" s="85"/>
      <c r="K64" s="85"/>
      <c r="L64" s="85">
        <v>400000</v>
      </c>
      <c r="M64" s="85">
        <v>800000</v>
      </c>
      <c r="N64" s="85">
        <v>800000</v>
      </c>
      <c r="O64" s="85"/>
      <c r="P64" s="85"/>
      <c r="Q64" s="85"/>
      <c r="R64" s="85"/>
    </row>
    <row r="65" spans="1:18" s="118" customFormat="1" ht="45" outlineLevel="2" x14ac:dyDescent="0.25">
      <c r="A65" s="84" t="s">
        <v>190</v>
      </c>
      <c r="B65" s="41" t="s">
        <v>191</v>
      </c>
      <c r="C65" s="41" t="s">
        <v>311</v>
      </c>
      <c r="D65" s="41" t="s">
        <v>185</v>
      </c>
      <c r="E65" s="42" t="s">
        <v>267</v>
      </c>
      <c r="F65" s="41" t="s">
        <v>192</v>
      </c>
      <c r="G65" s="43">
        <v>4000000</v>
      </c>
      <c r="H65" s="43">
        <v>4000000</v>
      </c>
      <c r="I65" s="43">
        <v>0</v>
      </c>
      <c r="J65" s="85"/>
      <c r="K65" s="85">
        <v>0</v>
      </c>
      <c r="L65" s="85">
        <v>400000</v>
      </c>
      <c r="M65" s="85">
        <v>1835000</v>
      </c>
      <c r="N65" s="85">
        <v>1765000</v>
      </c>
      <c r="O65" s="85"/>
      <c r="P65" s="85"/>
      <c r="Q65" s="85"/>
      <c r="R65" s="85"/>
    </row>
    <row r="66" spans="1:18" s="118" customFormat="1" ht="60" outlineLevel="2" x14ac:dyDescent="0.25">
      <c r="A66" s="84" t="s">
        <v>193</v>
      </c>
      <c r="B66" s="41" t="s">
        <v>194</v>
      </c>
      <c r="C66" s="41" t="s">
        <v>311</v>
      </c>
      <c r="D66" s="41" t="s">
        <v>185</v>
      </c>
      <c r="E66" s="42" t="s">
        <v>268</v>
      </c>
      <c r="F66" s="41" t="s">
        <v>195</v>
      </c>
      <c r="G66" s="43">
        <v>2000000</v>
      </c>
      <c r="H66" s="43">
        <v>2000000</v>
      </c>
      <c r="I66" s="43">
        <v>0</v>
      </c>
      <c r="J66" s="85"/>
      <c r="K66" s="85"/>
      <c r="L66" s="85">
        <v>150000</v>
      </c>
      <c r="M66" s="85">
        <v>440000</v>
      </c>
      <c r="N66" s="85">
        <v>840000</v>
      </c>
      <c r="O66" s="85">
        <v>570000</v>
      </c>
      <c r="P66" s="85"/>
      <c r="Q66" s="85"/>
      <c r="R66" s="85"/>
    </row>
    <row r="67" spans="1:18" s="118" customFormat="1" ht="45" outlineLevel="1" x14ac:dyDescent="0.25">
      <c r="A67" s="84"/>
      <c r="B67" s="41"/>
      <c r="C67" s="86" t="s">
        <v>342</v>
      </c>
      <c r="D67" s="41"/>
      <c r="E67" s="42"/>
      <c r="F67" s="41"/>
      <c r="G67" s="43">
        <f>SUBTOTAL(9,G63:G66)</f>
        <v>23500000</v>
      </c>
      <c r="H67" s="43">
        <f>SUBTOTAL(9,H63:H66)</f>
        <v>22000000</v>
      </c>
      <c r="I67" s="43">
        <f>SUBTOTAL(9,I63:I66)</f>
        <v>1500000</v>
      </c>
      <c r="J67" s="85">
        <f t="shared" ref="J67:R67" si="5">SUBTOTAL(9,J63:J66)</f>
        <v>0</v>
      </c>
      <c r="K67" s="85">
        <f t="shared" si="5"/>
        <v>0</v>
      </c>
      <c r="L67" s="85">
        <f t="shared" si="5"/>
        <v>950000</v>
      </c>
      <c r="M67" s="85">
        <f t="shared" si="5"/>
        <v>5875000</v>
      </c>
      <c r="N67" s="85">
        <f t="shared" si="5"/>
        <v>9405000</v>
      </c>
      <c r="O67" s="85">
        <f t="shared" si="5"/>
        <v>4570000</v>
      </c>
      <c r="P67" s="85">
        <f t="shared" si="5"/>
        <v>1200000</v>
      </c>
      <c r="Q67" s="85">
        <f t="shared" si="5"/>
        <v>0</v>
      </c>
      <c r="R67" s="85">
        <f t="shared" si="5"/>
        <v>0</v>
      </c>
    </row>
    <row r="68" spans="1:18" s="118" customFormat="1" ht="63" outlineLevel="2" x14ac:dyDescent="0.25">
      <c r="A68" s="84" t="s">
        <v>196</v>
      </c>
      <c r="B68" s="41" t="s">
        <v>197</v>
      </c>
      <c r="C68" s="41" t="s">
        <v>317</v>
      </c>
      <c r="D68" s="41" t="s">
        <v>198</v>
      </c>
      <c r="E68" s="42" t="s">
        <v>251</v>
      </c>
      <c r="F68" s="41" t="s">
        <v>199</v>
      </c>
      <c r="G68" s="43">
        <v>10000000</v>
      </c>
      <c r="H68" s="43">
        <v>10000000</v>
      </c>
      <c r="I68" s="43">
        <v>0</v>
      </c>
      <c r="J68" s="85"/>
      <c r="K68" s="85"/>
      <c r="L68" s="85"/>
      <c r="M68" s="85">
        <v>2400000</v>
      </c>
      <c r="N68" s="85">
        <v>2600000</v>
      </c>
      <c r="O68" s="85">
        <v>2500000</v>
      </c>
      <c r="P68" s="85">
        <v>2500000</v>
      </c>
      <c r="Q68" s="85"/>
      <c r="R68" s="85"/>
    </row>
    <row r="69" spans="1:18" s="118" customFormat="1" ht="63" outlineLevel="2" x14ac:dyDescent="0.25">
      <c r="A69" s="25" t="s">
        <v>233</v>
      </c>
      <c r="B69" s="41" t="s">
        <v>197</v>
      </c>
      <c r="C69" s="41" t="s">
        <v>317</v>
      </c>
      <c r="D69" s="41" t="s">
        <v>198</v>
      </c>
      <c r="E69" s="42" t="s">
        <v>251</v>
      </c>
      <c r="F69" s="41" t="s">
        <v>200</v>
      </c>
      <c r="G69" s="43">
        <v>1000000</v>
      </c>
      <c r="H69" s="43">
        <v>1000000</v>
      </c>
      <c r="I69" s="43">
        <v>0</v>
      </c>
      <c r="J69" s="85"/>
      <c r="K69" s="85"/>
      <c r="L69" s="85"/>
      <c r="M69" s="85">
        <v>200000</v>
      </c>
      <c r="N69" s="85">
        <v>300000</v>
      </c>
      <c r="O69" s="85">
        <v>250000</v>
      </c>
      <c r="P69" s="85">
        <v>250000</v>
      </c>
      <c r="Q69" s="85"/>
      <c r="R69" s="85"/>
    </row>
    <row r="70" spans="1:18" s="118" customFormat="1" ht="63" outlineLevel="2" x14ac:dyDescent="0.25">
      <c r="A70" s="84" t="s">
        <v>201</v>
      </c>
      <c r="B70" s="41" t="s">
        <v>202</v>
      </c>
      <c r="C70" s="41" t="s">
        <v>317</v>
      </c>
      <c r="D70" s="41" t="s">
        <v>203</v>
      </c>
      <c r="E70" s="42" t="s">
        <v>251</v>
      </c>
      <c r="F70" s="41" t="s">
        <v>204</v>
      </c>
      <c r="G70" s="43">
        <v>13000000</v>
      </c>
      <c r="H70" s="43">
        <v>12000000</v>
      </c>
      <c r="I70" s="43">
        <v>1000000</v>
      </c>
      <c r="J70" s="121"/>
      <c r="K70" s="85"/>
      <c r="L70" s="113"/>
      <c r="M70" s="85">
        <v>2000000</v>
      </c>
      <c r="N70" s="114">
        <v>5000000</v>
      </c>
      <c r="O70" s="85">
        <v>5000000</v>
      </c>
      <c r="P70" s="85"/>
      <c r="Q70" s="85"/>
      <c r="R70" s="85"/>
    </row>
    <row r="71" spans="1:18" s="118" customFormat="1" ht="45" outlineLevel="2" x14ac:dyDescent="0.25">
      <c r="A71" s="84" t="s">
        <v>205</v>
      </c>
      <c r="B71" s="41" t="s">
        <v>206</v>
      </c>
      <c r="C71" s="41" t="s">
        <v>317</v>
      </c>
      <c r="D71" s="41" t="s">
        <v>207</v>
      </c>
      <c r="E71" s="42" t="s">
        <v>269</v>
      </c>
      <c r="F71" s="41" t="s">
        <v>208</v>
      </c>
      <c r="G71" s="43">
        <v>10000000</v>
      </c>
      <c r="H71" s="43">
        <v>3000000</v>
      </c>
      <c r="I71" s="43">
        <v>7000000</v>
      </c>
      <c r="J71" s="121"/>
      <c r="K71" s="85"/>
      <c r="L71" s="113"/>
      <c r="M71" s="114">
        <v>1000000</v>
      </c>
      <c r="N71" s="114">
        <v>2000000</v>
      </c>
      <c r="O71" s="85"/>
      <c r="P71" s="85"/>
      <c r="Q71" s="85"/>
      <c r="R71" s="85"/>
    </row>
    <row r="72" spans="1:18" s="120" customFormat="1" ht="30" outlineLevel="1" x14ac:dyDescent="0.25">
      <c r="A72" s="88"/>
      <c r="B72" s="86"/>
      <c r="C72" s="86" t="s">
        <v>343</v>
      </c>
      <c r="D72" s="86"/>
      <c r="E72" s="87"/>
      <c r="F72" s="86"/>
      <c r="G72" s="119">
        <f>SUBTOTAL(9,G68:G71)</f>
        <v>34000000</v>
      </c>
      <c r="H72" s="119">
        <f>SUBTOTAL(9,H68:H71)</f>
        <v>26000000</v>
      </c>
      <c r="I72" s="119">
        <f>SUBTOTAL(9,I68:I71)</f>
        <v>8000000</v>
      </c>
      <c r="J72" s="122">
        <f t="shared" ref="J72:R72" si="6">SUBTOTAL(9,J68:J71)</f>
        <v>0</v>
      </c>
      <c r="K72" s="105">
        <f t="shared" si="6"/>
        <v>0</v>
      </c>
      <c r="L72" s="115">
        <f t="shared" si="6"/>
        <v>0</v>
      </c>
      <c r="M72" s="116">
        <f t="shared" si="6"/>
        <v>5600000</v>
      </c>
      <c r="N72" s="116">
        <f t="shared" si="6"/>
        <v>9900000</v>
      </c>
      <c r="O72" s="105">
        <f t="shared" si="6"/>
        <v>7750000</v>
      </c>
      <c r="P72" s="105">
        <f t="shared" si="6"/>
        <v>2750000</v>
      </c>
      <c r="Q72" s="105">
        <f t="shared" si="6"/>
        <v>0</v>
      </c>
      <c r="R72" s="105">
        <f t="shared" si="6"/>
        <v>0</v>
      </c>
    </row>
    <row r="73" spans="1:18" s="118" customFormat="1" ht="63" outlineLevel="2" x14ac:dyDescent="0.25">
      <c r="A73" s="84" t="s">
        <v>209</v>
      </c>
      <c r="B73" s="41" t="s">
        <v>210</v>
      </c>
      <c r="C73" s="41" t="s">
        <v>321</v>
      </c>
      <c r="D73" s="41" t="s">
        <v>211</v>
      </c>
      <c r="E73" s="42" t="s">
        <v>251</v>
      </c>
      <c r="F73" s="41" t="s">
        <v>212</v>
      </c>
      <c r="G73" s="43">
        <v>10000000</v>
      </c>
      <c r="H73" s="43">
        <v>10000000</v>
      </c>
      <c r="I73" s="43">
        <v>0</v>
      </c>
      <c r="J73" s="121"/>
      <c r="K73" s="85">
        <v>0</v>
      </c>
      <c r="L73" s="113">
        <v>3189000</v>
      </c>
      <c r="M73" s="114">
        <v>3551000</v>
      </c>
      <c r="N73" s="114">
        <v>3260000</v>
      </c>
      <c r="O73" s="85"/>
      <c r="P73" s="85"/>
      <c r="Q73" s="85"/>
      <c r="R73" s="85"/>
    </row>
    <row r="74" spans="1:18" s="120" customFormat="1" ht="45" outlineLevel="1" x14ac:dyDescent="0.25">
      <c r="A74" s="88"/>
      <c r="B74" s="86"/>
      <c r="C74" s="86" t="s">
        <v>344</v>
      </c>
      <c r="D74" s="86"/>
      <c r="E74" s="87"/>
      <c r="F74" s="86"/>
      <c r="G74" s="119">
        <f>SUBTOTAL(9,G73:G73)</f>
        <v>10000000</v>
      </c>
      <c r="H74" s="119">
        <f>SUBTOTAL(9,H73:H73)</f>
        <v>10000000</v>
      </c>
      <c r="I74" s="119">
        <f>SUBTOTAL(9,I73:I73)</f>
        <v>0</v>
      </c>
      <c r="J74" s="122">
        <f t="shared" ref="J74:R74" si="7">SUBTOTAL(9,J73:J73)</f>
        <v>0</v>
      </c>
      <c r="K74" s="105">
        <f t="shared" si="7"/>
        <v>0</v>
      </c>
      <c r="L74" s="115">
        <f t="shared" si="7"/>
        <v>3189000</v>
      </c>
      <c r="M74" s="116">
        <f t="shared" si="7"/>
        <v>3551000</v>
      </c>
      <c r="N74" s="116">
        <f t="shared" si="7"/>
        <v>3260000</v>
      </c>
      <c r="O74" s="105">
        <f t="shared" si="7"/>
        <v>0</v>
      </c>
      <c r="P74" s="105">
        <f t="shared" si="7"/>
        <v>0</v>
      </c>
      <c r="Q74" s="105">
        <f t="shared" si="7"/>
        <v>0</v>
      </c>
      <c r="R74" s="105">
        <f t="shared" si="7"/>
        <v>0</v>
      </c>
    </row>
    <row r="75" spans="1:18" s="118" customFormat="1" ht="47.25" outlineLevel="2" x14ac:dyDescent="0.25">
      <c r="A75" s="25" t="s">
        <v>232</v>
      </c>
      <c r="B75" s="46" t="s">
        <v>16</v>
      </c>
      <c r="C75" s="46" t="s">
        <v>336</v>
      </c>
      <c r="D75" s="46" t="s">
        <v>213</v>
      </c>
      <c r="E75" s="42" t="s">
        <v>252</v>
      </c>
      <c r="F75" s="46" t="s">
        <v>214</v>
      </c>
      <c r="G75" s="123">
        <v>15372385.77</v>
      </c>
      <c r="H75" s="123">
        <v>15372385.77</v>
      </c>
      <c r="I75" s="124">
        <v>0</v>
      </c>
      <c r="J75" s="125"/>
      <c r="K75" s="91">
        <v>100000</v>
      </c>
      <c r="L75" s="89">
        <v>2000000</v>
      </c>
      <c r="M75" s="90">
        <v>2500000</v>
      </c>
      <c r="N75" s="90">
        <v>2000000</v>
      </c>
      <c r="O75" s="91">
        <v>2000000</v>
      </c>
      <c r="P75" s="91">
        <v>2500000</v>
      </c>
      <c r="Q75" s="91">
        <v>2500000</v>
      </c>
      <c r="R75" s="91">
        <v>1772385.77</v>
      </c>
    </row>
    <row r="76" spans="1:18" s="120" customFormat="1" ht="45" outlineLevel="1" x14ac:dyDescent="0.25">
      <c r="A76" s="92"/>
      <c r="B76" s="94"/>
      <c r="C76" s="94" t="s">
        <v>345</v>
      </c>
      <c r="D76" s="94"/>
      <c r="E76" s="93"/>
      <c r="F76" s="94"/>
      <c r="G76" s="126">
        <f>SUBTOTAL(9,G75:G75)</f>
        <v>15372385.77</v>
      </c>
      <c r="H76" s="126">
        <f>SUBTOTAL(9,H75:H75)</f>
        <v>15372385.77</v>
      </c>
      <c r="I76" s="127">
        <f>SUBTOTAL(9,I75:I75)</f>
        <v>0</v>
      </c>
      <c r="J76" s="117">
        <f t="shared" ref="J76:R76" si="8">SUBTOTAL(9,J75:J75)</f>
        <v>0</v>
      </c>
      <c r="K76" s="117">
        <f t="shared" si="8"/>
        <v>100000</v>
      </c>
      <c r="L76" s="117">
        <f t="shared" si="8"/>
        <v>2000000</v>
      </c>
      <c r="M76" s="117">
        <f t="shared" si="8"/>
        <v>2500000</v>
      </c>
      <c r="N76" s="117">
        <f t="shared" si="8"/>
        <v>2000000</v>
      </c>
      <c r="O76" s="117">
        <f t="shared" si="8"/>
        <v>2000000</v>
      </c>
      <c r="P76" s="117">
        <f t="shared" si="8"/>
        <v>2500000</v>
      </c>
      <c r="Q76" s="117">
        <f t="shared" si="8"/>
        <v>2500000</v>
      </c>
      <c r="R76" s="117">
        <f t="shared" si="8"/>
        <v>1772385.77</v>
      </c>
    </row>
    <row r="77" spans="1:18" s="101" customFormat="1" ht="31.5" x14ac:dyDescent="0.25">
      <c r="A77" s="95"/>
      <c r="B77" s="96"/>
      <c r="C77" s="97" t="s">
        <v>331</v>
      </c>
      <c r="D77" s="97"/>
      <c r="E77" s="97"/>
      <c r="F77" s="97"/>
      <c r="G77" s="98">
        <f>SUBTOTAL(9,G2:G75)</f>
        <v>537970109.88999999</v>
      </c>
      <c r="H77" s="98">
        <f>SUBTOTAL(9,H2:H75)</f>
        <v>400872385.76999998</v>
      </c>
      <c r="I77" s="99">
        <f>SUBTOTAL(9,I2:I75)</f>
        <v>137097724.12</v>
      </c>
      <c r="J77" s="100">
        <f t="shared" ref="J77:R77" si="9">SUBTOTAL(9,J2:J75)</f>
        <v>0</v>
      </c>
      <c r="K77" s="100">
        <f t="shared" si="9"/>
        <v>3477565.14</v>
      </c>
      <c r="L77" s="100">
        <f t="shared" si="9"/>
        <v>48738068.670000002</v>
      </c>
      <c r="M77" s="100">
        <f t="shared" si="9"/>
        <v>114206482.95</v>
      </c>
      <c r="N77" s="100">
        <f t="shared" si="9"/>
        <v>93475125.299999997</v>
      </c>
      <c r="O77" s="100">
        <f t="shared" si="9"/>
        <v>77374013.560000002</v>
      </c>
      <c r="P77" s="100">
        <f t="shared" si="9"/>
        <v>51356784.920000002</v>
      </c>
      <c r="Q77" s="100">
        <f t="shared" si="9"/>
        <v>6930959.46</v>
      </c>
      <c r="R77" s="100">
        <f t="shared" si="9"/>
        <v>5313385.7699999996</v>
      </c>
    </row>
    <row r="78" spans="1:18" x14ac:dyDescent="0.25">
      <c r="A78" s="7"/>
      <c r="B78" s="8"/>
      <c r="C78" s="8"/>
      <c r="D78" s="8"/>
      <c r="E78" s="39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x14ac:dyDescent="0.25">
      <c r="A79" s="7"/>
      <c r="B79" s="8"/>
      <c r="C79" s="8"/>
      <c r="D79" s="8"/>
      <c r="E79" s="39"/>
      <c r="F79" s="8"/>
      <c r="G79" s="7"/>
      <c r="H79" s="7"/>
      <c r="I79" s="102"/>
      <c r="J79" s="7"/>
      <c r="K79" s="7"/>
      <c r="L79" s="7"/>
      <c r="M79" s="7"/>
      <c r="N79" s="7"/>
      <c r="O79" s="7"/>
      <c r="P79" s="7"/>
      <c r="Q79" s="7"/>
      <c r="R79" s="7"/>
    </row>
    <row r="80" spans="1:18" x14ac:dyDescent="0.25">
      <c r="A80" s="7"/>
      <c r="B80" s="8"/>
      <c r="C80" s="8"/>
      <c r="D80" s="8"/>
      <c r="E80" s="39"/>
      <c r="F80" s="8"/>
      <c r="G80" s="7"/>
      <c r="H80" s="7"/>
      <c r="I80" s="7"/>
      <c r="J80" s="7"/>
      <c r="K80" s="128"/>
      <c r="L80" s="128"/>
      <c r="M80" s="128"/>
      <c r="N80" s="128"/>
      <c r="O80" s="128"/>
      <c r="P80" s="128"/>
      <c r="Q80" s="128"/>
      <c r="R80" s="128"/>
    </row>
    <row r="81" spans="1:18" x14ac:dyDescent="0.25">
      <c r="A81" s="7"/>
      <c r="B81" s="8"/>
      <c r="C81" s="8"/>
      <c r="D81" s="8"/>
      <c r="E81" s="39"/>
      <c r="F81" s="8"/>
      <c r="G81" s="7"/>
      <c r="H81" s="7"/>
      <c r="I81" s="7"/>
      <c r="J81" s="103"/>
      <c r="K81" s="7"/>
      <c r="L81" s="7"/>
      <c r="M81" s="7"/>
      <c r="N81" s="7"/>
      <c r="O81" s="7"/>
      <c r="P81" s="7"/>
      <c r="Q81" s="7"/>
      <c r="R81" s="7"/>
    </row>
    <row r="82" spans="1:18" x14ac:dyDescent="0.25">
      <c r="A82" s="7"/>
      <c r="B82" s="8"/>
      <c r="C82" s="8"/>
      <c r="D82" s="8"/>
      <c r="E82" s="39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x14ac:dyDescent="0.25">
      <c r="A83" s="7"/>
      <c r="B83" s="8"/>
      <c r="C83" s="8"/>
      <c r="D83" s="8"/>
      <c r="E83" s="39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7"/>
      <c r="B84" s="8"/>
      <c r="C84" s="8"/>
      <c r="D84" s="8"/>
      <c r="E84" s="39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x14ac:dyDescent="0.25">
      <c r="A85" s="7"/>
      <c r="B85" s="8"/>
      <c r="C85" s="8"/>
      <c r="D85" s="8"/>
      <c r="E85" s="39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x14ac:dyDescent="0.25">
      <c r="A86" s="7"/>
      <c r="B86" s="8"/>
      <c r="C86" s="8"/>
      <c r="D86" s="8"/>
      <c r="E86" s="39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7"/>
      <c r="B87" s="8"/>
      <c r="C87" s="8"/>
      <c r="D87" s="8"/>
      <c r="E87" s="39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x14ac:dyDescent="0.25">
      <c r="A88" s="7"/>
      <c r="B88" s="8"/>
      <c r="C88" s="8"/>
      <c r="D88" s="8"/>
      <c r="E88" s="39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x14ac:dyDescent="0.25">
      <c r="A89" s="7"/>
      <c r="B89" s="8"/>
      <c r="C89" s="8"/>
      <c r="D89" s="8"/>
      <c r="E89" s="39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7"/>
      <c r="B90" s="8"/>
      <c r="C90" s="8"/>
      <c r="D90" s="8"/>
      <c r="E90" s="39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x14ac:dyDescent="0.25">
      <c r="A91" s="7"/>
      <c r="B91" s="8"/>
      <c r="C91" s="8"/>
      <c r="D91" s="8"/>
      <c r="E91" s="39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x14ac:dyDescent="0.25">
      <c r="A92" s="7"/>
      <c r="B92" s="8"/>
      <c r="C92" s="8"/>
      <c r="D92" s="8"/>
      <c r="E92" s="39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7"/>
      <c r="B93" s="8"/>
      <c r="C93" s="8"/>
      <c r="D93" s="8"/>
      <c r="E93" s="39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x14ac:dyDescent="0.25">
      <c r="A94" s="7"/>
      <c r="B94" s="8"/>
      <c r="C94" s="8"/>
      <c r="D94" s="8"/>
      <c r="E94" s="39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25">
      <c r="A95" s="7"/>
      <c r="B95" s="8"/>
      <c r="C95" s="8"/>
      <c r="D95" s="8"/>
      <c r="E95" s="39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7"/>
      <c r="B96" s="8"/>
      <c r="C96" s="8"/>
      <c r="D96" s="8"/>
      <c r="E96" s="39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x14ac:dyDescent="0.25">
      <c r="A97" s="7"/>
      <c r="B97" s="8"/>
      <c r="C97" s="8"/>
      <c r="D97" s="8"/>
      <c r="E97" s="39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25">
      <c r="A98" s="7"/>
      <c r="B98" s="8"/>
      <c r="C98" s="8"/>
      <c r="D98" s="8"/>
      <c r="E98" s="39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x14ac:dyDescent="0.25">
      <c r="A99" s="7"/>
      <c r="B99" s="8"/>
      <c r="C99" s="8"/>
      <c r="D99" s="8"/>
      <c r="E99" s="39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x14ac:dyDescent="0.25">
      <c r="A100" s="7"/>
      <c r="B100" s="8"/>
      <c r="C100" s="8"/>
      <c r="D100" s="8"/>
      <c r="E100" s="39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x14ac:dyDescent="0.25">
      <c r="A101" s="7"/>
      <c r="B101" s="8"/>
      <c r="C101" s="8"/>
      <c r="D101" s="8"/>
      <c r="E101" s="39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x14ac:dyDescent="0.25">
      <c r="A102" s="7"/>
      <c r="B102" s="8"/>
      <c r="C102" s="8"/>
      <c r="D102" s="8"/>
      <c r="E102" s="39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x14ac:dyDescent="0.25">
      <c r="A103" s="7"/>
      <c r="B103" s="8"/>
      <c r="C103" s="8"/>
      <c r="D103" s="8"/>
      <c r="E103" s="39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x14ac:dyDescent="0.25">
      <c r="A104" s="7"/>
      <c r="B104" s="8"/>
      <c r="C104" s="8"/>
      <c r="D104" s="8"/>
      <c r="E104" s="39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x14ac:dyDescent="0.25">
      <c r="A105" s="7"/>
      <c r="B105" s="8"/>
      <c r="C105" s="8"/>
      <c r="D105" s="8"/>
      <c r="E105" s="39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x14ac:dyDescent="0.25">
      <c r="A106" s="7"/>
      <c r="B106" s="8"/>
      <c r="C106" s="8"/>
      <c r="D106" s="8"/>
      <c r="E106" s="39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x14ac:dyDescent="0.25">
      <c r="A107" s="7"/>
      <c r="B107" s="8"/>
      <c r="C107" s="8"/>
      <c r="D107" s="8"/>
      <c r="E107" s="39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x14ac:dyDescent="0.25">
      <c r="A108" s="7"/>
      <c r="B108" s="8"/>
      <c r="C108" s="8"/>
      <c r="D108" s="8"/>
      <c r="E108" s="39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x14ac:dyDescent="0.25">
      <c r="A109" s="7"/>
      <c r="B109" s="8"/>
      <c r="C109" s="8"/>
      <c r="D109" s="8"/>
      <c r="E109" s="39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x14ac:dyDescent="0.25">
      <c r="A110" s="7"/>
      <c r="B110" s="8"/>
      <c r="C110" s="8"/>
      <c r="D110" s="8"/>
      <c r="E110" s="39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x14ac:dyDescent="0.25">
      <c r="A111" s="7"/>
      <c r="B111" s="8"/>
      <c r="C111" s="8"/>
      <c r="D111" s="8"/>
      <c r="E111" s="39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x14ac:dyDescent="0.25">
      <c r="A112" s="7"/>
      <c r="B112" s="8"/>
      <c r="C112" s="8"/>
      <c r="D112" s="8"/>
      <c r="E112" s="39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x14ac:dyDescent="0.25">
      <c r="A113" s="7"/>
      <c r="B113" s="8"/>
      <c r="C113" s="8"/>
      <c r="D113" s="8"/>
      <c r="E113" s="39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x14ac:dyDescent="0.25">
      <c r="A114" s="7"/>
      <c r="B114" s="8"/>
      <c r="C114" s="8"/>
      <c r="D114" s="8"/>
      <c r="E114" s="39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x14ac:dyDescent="0.25">
      <c r="A115" s="7"/>
      <c r="B115" s="8"/>
      <c r="C115" s="8"/>
      <c r="D115" s="8"/>
      <c r="E115" s="39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x14ac:dyDescent="0.25">
      <c r="A116" s="7"/>
      <c r="B116" s="8"/>
      <c r="C116" s="8"/>
      <c r="D116" s="8"/>
      <c r="E116" s="39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x14ac:dyDescent="0.25">
      <c r="A117" s="7"/>
      <c r="B117" s="8"/>
      <c r="C117" s="8"/>
      <c r="D117" s="8"/>
      <c r="E117" s="39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x14ac:dyDescent="0.25">
      <c r="A118" s="7"/>
      <c r="B118" s="8"/>
      <c r="C118" s="8"/>
      <c r="D118" s="8"/>
      <c r="E118" s="39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x14ac:dyDescent="0.25">
      <c r="A119" s="7"/>
      <c r="B119" s="8"/>
      <c r="C119" s="8"/>
      <c r="D119" s="8"/>
      <c r="E119" s="39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x14ac:dyDescent="0.25">
      <c r="A120" s="7"/>
      <c r="B120" s="8"/>
      <c r="C120" s="8"/>
      <c r="D120" s="8"/>
      <c r="E120" s="39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x14ac:dyDescent="0.25">
      <c r="A121" s="7"/>
      <c r="B121" s="8"/>
      <c r="C121" s="8"/>
      <c r="D121" s="8"/>
      <c r="E121" s="39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x14ac:dyDescent="0.25">
      <c r="A122" s="7"/>
      <c r="B122" s="8"/>
      <c r="C122" s="8"/>
      <c r="D122" s="8"/>
      <c r="E122" s="39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x14ac:dyDescent="0.25">
      <c r="A123" s="7"/>
      <c r="B123" s="8"/>
      <c r="C123" s="8"/>
      <c r="D123" s="8"/>
      <c r="E123" s="39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x14ac:dyDescent="0.25">
      <c r="A124" s="7"/>
      <c r="B124" s="8"/>
      <c r="C124" s="8"/>
      <c r="D124" s="8"/>
      <c r="E124" s="39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x14ac:dyDescent="0.25">
      <c r="A125" s="7"/>
      <c r="B125" s="8"/>
      <c r="C125" s="8"/>
      <c r="D125" s="8"/>
      <c r="E125" s="39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x14ac:dyDescent="0.25">
      <c r="A126" s="7"/>
      <c r="B126" s="8"/>
      <c r="C126" s="8"/>
      <c r="D126" s="8"/>
      <c r="E126" s="39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x14ac:dyDescent="0.25">
      <c r="A127" s="7"/>
      <c r="B127" s="8"/>
      <c r="C127" s="8"/>
      <c r="D127" s="8"/>
      <c r="E127" s="39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x14ac:dyDescent="0.25">
      <c r="A128" s="7"/>
      <c r="B128" s="8"/>
      <c r="C128" s="8"/>
      <c r="D128" s="8"/>
      <c r="E128" s="39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x14ac:dyDescent="0.25">
      <c r="A129" s="7"/>
      <c r="B129" s="8"/>
      <c r="C129" s="8"/>
      <c r="D129" s="8"/>
      <c r="E129" s="39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x14ac:dyDescent="0.25">
      <c r="A130" s="7"/>
      <c r="B130" s="8"/>
      <c r="C130" s="8"/>
      <c r="D130" s="8"/>
      <c r="E130" s="39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x14ac:dyDescent="0.25">
      <c r="A131" s="7"/>
      <c r="B131" s="8"/>
      <c r="C131" s="8"/>
      <c r="D131" s="8"/>
      <c r="E131" s="39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x14ac:dyDescent="0.25">
      <c r="A132" s="7"/>
      <c r="B132" s="8"/>
      <c r="C132" s="8"/>
      <c r="D132" s="8"/>
      <c r="E132" s="39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x14ac:dyDescent="0.25">
      <c r="A133" s="7"/>
      <c r="B133" s="8"/>
      <c r="C133" s="8"/>
      <c r="D133" s="8"/>
      <c r="E133" s="39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x14ac:dyDescent="0.25">
      <c r="A134" s="7"/>
      <c r="B134" s="8"/>
      <c r="C134" s="8"/>
      <c r="D134" s="8"/>
      <c r="E134" s="39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x14ac:dyDescent="0.25">
      <c r="A135" s="7"/>
      <c r="B135" s="8"/>
      <c r="C135" s="8"/>
      <c r="D135" s="8"/>
      <c r="E135" s="39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x14ac:dyDescent="0.25">
      <c r="A136" s="7"/>
      <c r="B136" s="8"/>
      <c r="C136" s="8"/>
      <c r="D136" s="8"/>
      <c r="E136" s="39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x14ac:dyDescent="0.25">
      <c r="A137" s="7"/>
      <c r="B137" s="8"/>
      <c r="C137" s="8"/>
      <c r="D137" s="8"/>
      <c r="E137" s="39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x14ac:dyDescent="0.25">
      <c r="A138" s="7"/>
      <c r="B138" s="8"/>
      <c r="C138" s="8"/>
      <c r="D138" s="8"/>
      <c r="E138" s="39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x14ac:dyDescent="0.25">
      <c r="A139" s="7"/>
      <c r="B139" s="8"/>
      <c r="C139" s="8"/>
      <c r="D139" s="8"/>
      <c r="E139" s="39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x14ac:dyDescent="0.25">
      <c r="A140" s="7"/>
      <c r="B140" s="8"/>
      <c r="C140" s="8"/>
      <c r="D140" s="8"/>
      <c r="E140" s="39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x14ac:dyDescent="0.25">
      <c r="A141" s="7"/>
      <c r="B141" s="8"/>
      <c r="C141" s="8"/>
      <c r="D141" s="8"/>
      <c r="E141" s="39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x14ac:dyDescent="0.25">
      <c r="A142" s="7"/>
      <c r="B142" s="8"/>
      <c r="C142" s="8"/>
      <c r="D142" s="8"/>
      <c r="E142" s="39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25">
      <c r="A143" s="7"/>
      <c r="B143" s="8"/>
      <c r="C143" s="8"/>
      <c r="D143" s="8"/>
      <c r="E143" s="39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x14ac:dyDescent="0.25">
      <c r="A144" s="7"/>
      <c r="B144" s="8"/>
      <c r="C144" s="8"/>
      <c r="D144" s="8"/>
      <c r="E144" s="39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x14ac:dyDescent="0.25">
      <c r="A145" s="7"/>
      <c r="B145" s="8"/>
      <c r="C145" s="8"/>
      <c r="D145" s="8"/>
      <c r="E145" s="39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x14ac:dyDescent="0.25">
      <c r="A146" s="7"/>
      <c r="B146" s="8"/>
      <c r="C146" s="8"/>
      <c r="D146" s="8"/>
      <c r="E146" s="39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x14ac:dyDescent="0.25">
      <c r="A147" s="7"/>
      <c r="B147" s="8"/>
      <c r="C147" s="8"/>
      <c r="D147" s="8"/>
      <c r="E147" s="39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x14ac:dyDescent="0.25">
      <c r="A148" s="7"/>
      <c r="B148" s="8"/>
      <c r="C148" s="8"/>
      <c r="D148" s="8"/>
      <c r="E148" s="39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x14ac:dyDescent="0.25">
      <c r="A149" s="7"/>
      <c r="B149" s="8"/>
      <c r="C149" s="8"/>
      <c r="D149" s="8"/>
      <c r="E149" s="39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x14ac:dyDescent="0.25">
      <c r="A150" s="7"/>
      <c r="B150" s="8"/>
      <c r="C150" s="8"/>
      <c r="D150" s="8"/>
      <c r="E150" s="39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x14ac:dyDescent="0.25">
      <c r="A151" s="7"/>
      <c r="B151" s="8"/>
      <c r="C151" s="8"/>
      <c r="D151" s="8"/>
      <c r="E151" s="39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x14ac:dyDescent="0.25">
      <c r="A152" s="7"/>
      <c r="B152" s="8"/>
      <c r="C152" s="8"/>
      <c r="D152" s="8"/>
      <c r="E152" s="39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x14ac:dyDescent="0.25">
      <c r="A153" s="7"/>
      <c r="B153" s="8"/>
      <c r="C153" s="8"/>
      <c r="D153" s="8"/>
      <c r="E153" s="39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x14ac:dyDescent="0.25">
      <c r="A154" s="7"/>
      <c r="B154" s="8"/>
      <c r="C154" s="8"/>
      <c r="D154" s="8"/>
      <c r="E154" s="39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x14ac:dyDescent="0.25">
      <c r="A155" s="7"/>
      <c r="B155" s="8"/>
      <c r="C155" s="8"/>
      <c r="D155" s="8"/>
      <c r="E155" s="39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x14ac:dyDescent="0.25">
      <c r="A156" s="7"/>
      <c r="B156" s="8"/>
      <c r="C156" s="8"/>
      <c r="D156" s="8"/>
      <c r="E156" s="39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x14ac:dyDescent="0.25">
      <c r="A157" s="7"/>
      <c r="B157" s="8"/>
      <c r="C157" s="8"/>
      <c r="D157" s="8"/>
      <c r="E157" s="39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x14ac:dyDescent="0.25">
      <c r="A158" s="7"/>
      <c r="B158" s="8"/>
      <c r="C158" s="8"/>
      <c r="D158" s="8"/>
      <c r="E158" s="39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x14ac:dyDescent="0.25">
      <c r="A159" s="7"/>
      <c r="B159" s="8"/>
      <c r="C159" s="8"/>
      <c r="D159" s="8"/>
      <c r="E159" s="39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 x14ac:dyDescent="0.25">
      <c r="A160" s="7"/>
      <c r="B160" s="8"/>
      <c r="C160" s="8"/>
      <c r="D160" s="8"/>
      <c r="E160" s="39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x14ac:dyDescent="0.25">
      <c r="A161" s="7"/>
      <c r="B161" s="8"/>
      <c r="C161" s="8"/>
      <c r="D161" s="8"/>
      <c r="E161" s="39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x14ac:dyDescent="0.25">
      <c r="A162" s="7"/>
      <c r="B162" s="8"/>
      <c r="C162" s="8"/>
      <c r="D162" s="8"/>
      <c r="E162" s="39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x14ac:dyDescent="0.25">
      <c r="A163" s="7"/>
      <c r="B163" s="8"/>
      <c r="C163" s="8"/>
      <c r="D163" s="8"/>
      <c r="E163" s="39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x14ac:dyDescent="0.25">
      <c r="A164" s="7"/>
      <c r="B164" s="8"/>
      <c r="C164" s="8"/>
      <c r="D164" s="8"/>
      <c r="E164" s="39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x14ac:dyDescent="0.25">
      <c r="A165" s="7"/>
      <c r="B165" s="8"/>
      <c r="C165" s="8"/>
      <c r="D165" s="8"/>
      <c r="E165" s="39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x14ac:dyDescent="0.25">
      <c r="A166" s="7"/>
      <c r="B166" s="8"/>
      <c r="C166" s="8"/>
      <c r="D166" s="8"/>
      <c r="E166" s="39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x14ac:dyDescent="0.25">
      <c r="A167" s="7"/>
      <c r="B167" s="8"/>
      <c r="C167" s="8"/>
      <c r="D167" s="8"/>
      <c r="E167" s="39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x14ac:dyDescent="0.25">
      <c r="A168" s="7"/>
      <c r="B168" s="8"/>
      <c r="C168" s="8"/>
      <c r="D168" s="8"/>
      <c r="E168" s="39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x14ac:dyDescent="0.25">
      <c r="A169" s="7"/>
      <c r="B169" s="8"/>
      <c r="C169" s="8"/>
      <c r="D169" s="8"/>
      <c r="E169" s="39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x14ac:dyDescent="0.25">
      <c r="A170" s="7"/>
      <c r="B170" s="8"/>
      <c r="C170" s="8"/>
      <c r="D170" s="8"/>
      <c r="E170" s="39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x14ac:dyDescent="0.25">
      <c r="A171" s="7"/>
      <c r="B171" s="8"/>
      <c r="C171" s="8"/>
      <c r="D171" s="8"/>
      <c r="E171" s="39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x14ac:dyDescent="0.25">
      <c r="A172" s="7"/>
      <c r="B172" s="8"/>
      <c r="C172" s="8"/>
      <c r="D172" s="8"/>
      <c r="E172" s="39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x14ac:dyDescent="0.25">
      <c r="A173" s="7"/>
      <c r="B173" s="8"/>
      <c r="C173" s="8"/>
      <c r="D173" s="8"/>
      <c r="E173" s="39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x14ac:dyDescent="0.25">
      <c r="A174" s="7"/>
      <c r="B174" s="8"/>
      <c r="C174" s="8"/>
      <c r="D174" s="8"/>
      <c r="E174" s="39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x14ac:dyDescent="0.25">
      <c r="A175" s="7"/>
      <c r="B175" s="8"/>
      <c r="C175" s="8"/>
      <c r="D175" s="8"/>
      <c r="E175" s="39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x14ac:dyDescent="0.25">
      <c r="A176" s="7"/>
      <c r="B176" s="8"/>
      <c r="C176" s="8"/>
      <c r="D176" s="8"/>
      <c r="E176" s="39"/>
      <c r="F176" s="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x14ac:dyDescent="0.25">
      <c r="A177" s="7"/>
      <c r="B177" s="8"/>
      <c r="C177" s="8"/>
      <c r="D177" s="8"/>
      <c r="E177" s="39"/>
      <c r="F177" s="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x14ac:dyDescent="0.25">
      <c r="A178" s="7"/>
      <c r="B178" s="8"/>
      <c r="C178" s="8"/>
      <c r="D178" s="8"/>
      <c r="E178" s="39"/>
      <c r="F178" s="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 x14ac:dyDescent="0.25">
      <c r="A179" s="7"/>
      <c r="B179" s="8"/>
      <c r="C179" s="8"/>
      <c r="D179" s="8"/>
      <c r="E179" s="39"/>
      <c r="F179" s="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 x14ac:dyDescent="0.25">
      <c r="A180" s="7"/>
      <c r="B180" s="8"/>
      <c r="C180" s="8"/>
      <c r="D180" s="8"/>
      <c r="E180" s="39"/>
      <c r="F180" s="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x14ac:dyDescent="0.25">
      <c r="A181" s="7"/>
      <c r="B181" s="8"/>
      <c r="C181" s="8"/>
      <c r="D181" s="8"/>
      <c r="E181" s="39"/>
      <c r="F181" s="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x14ac:dyDescent="0.25">
      <c r="A182" s="7"/>
      <c r="B182" s="8"/>
      <c r="C182" s="8"/>
      <c r="D182" s="8"/>
      <c r="E182" s="39"/>
      <c r="F182" s="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x14ac:dyDescent="0.25">
      <c r="A183" s="7"/>
      <c r="B183" s="8"/>
      <c r="C183" s="8"/>
      <c r="D183" s="8"/>
      <c r="E183" s="39"/>
      <c r="F183" s="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x14ac:dyDescent="0.25">
      <c r="A184" s="7"/>
      <c r="B184" s="8"/>
      <c r="C184" s="8"/>
      <c r="D184" s="8"/>
      <c r="E184" s="39"/>
      <c r="F184" s="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x14ac:dyDescent="0.25">
      <c r="A185" s="7"/>
      <c r="B185" s="8"/>
      <c r="C185" s="8"/>
      <c r="D185" s="8"/>
      <c r="E185" s="39"/>
      <c r="F185" s="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x14ac:dyDescent="0.25">
      <c r="A186" s="7"/>
      <c r="B186" s="8"/>
      <c r="C186" s="8"/>
      <c r="D186" s="8"/>
      <c r="E186" s="39"/>
      <c r="F186" s="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x14ac:dyDescent="0.25">
      <c r="A187" s="7"/>
      <c r="B187" s="8"/>
      <c r="C187" s="8"/>
      <c r="D187" s="8"/>
      <c r="E187" s="39"/>
      <c r="F187" s="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x14ac:dyDescent="0.25">
      <c r="A188" s="7"/>
      <c r="B188" s="8"/>
      <c r="C188" s="8"/>
      <c r="D188" s="8"/>
      <c r="E188" s="39"/>
      <c r="F188" s="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x14ac:dyDescent="0.25">
      <c r="A189" s="7"/>
      <c r="B189" s="8"/>
      <c r="C189" s="8"/>
      <c r="D189" s="8"/>
      <c r="E189" s="39"/>
      <c r="F189" s="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x14ac:dyDescent="0.25">
      <c r="A190" s="7"/>
      <c r="B190" s="8"/>
      <c r="C190" s="8"/>
      <c r="D190" s="8"/>
      <c r="E190" s="39"/>
      <c r="F190" s="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x14ac:dyDescent="0.25">
      <c r="A191" s="7"/>
      <c r="B191" s="8"/>
      <c r="C191" s="8"/>
      <c r="D191" s="8"/>
      <c r="E191" s="39"/>
      <c r="F191" s="8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x14ac:dyDescent="0.25">
      <c r="A192" s="7"/>
      <c r="B192" s="8"/>
      <c r="C192" s="8"/>
      <c r="D192" s="8"/>
      <c r="E192" s="39"/>
      <c r="F192" s="8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x14ac:dyDescent="0.25">
      <c r="A193" s="7"/>
      <c r="B193" s="8"/>
      <c r="C193" s="8"/>
      <c r="D193" s="8"/>
      <c r="E193" s="39"/>
      <c r="F193" s="8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 x14ac:dyDescent="0.25">
      <c r="A194" s="7"/>
      <c r="B194" s="8"/>
      <c r="C194" s="8"/>
      <c r="D194" s="8"/>
      <c r="E194" s="39"/>
      <c r="F194" s="8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 x14ac:dyDescent="0.25">
      <c r="A195" s="7"/>
      <c r="B195" s="8"/>
      <c r="C195" s="8"/>
      <c r="D195" s="8"/>
      <c r="E195" s="39"/>
      <c r="F195" s="8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x14ac:dyDescent="0.25">
      <c r="A196" s="7"/>
      <c r="B196" s="8"/>
      <c r="C196" s="8"/>
      <c r="D196" s="8"/>
      <c r="E196" s="39"/>
      <c r="F196" s="8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x14ac:dyDescent="0.25">
      <c r="A197" s="7"/>
      <c r="B197" s="8"/>
      <c r="C197" s="8"/>
      <c r="D197" s="8"/>
      <c r="E197" s="39"/>
      <c r="F197" s="8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x14ac:dyDescent="0.25">
      <c r="A198" s="7"/>
      <c r="B198" s="8"/>
      <c r="C198" s="8"/>
      <c r="D198" s="8"/>
      <c r="E198" s="39"/>
      <c r="F198" s="8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x14ac:dyDescent="0.25">
      <c r="A199" s="7"/>
      <c r="B199" s="8"/>
      <c r="C199" s="8"/>
      <c r="D199" s="8"/>
      <c r="E199" s="39"/>
      <c r="F199" s="8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x14ac:dyDescent="0.25">
      <c r="A200" s="7"/>
      <c r="B200" s="8"/>
      <c r="C200" s="8"/>
      <c r="D200" s="8"/>
      <c r="E200" s="39"/>
      <c r="F200" s="8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x14ac:dyDescent="0.25">
      <c r="A201" s="7"/>
      <c r="B201" s="8"/>
      <c r="C201" s="8"/>
      <c r="D201" s="8"/>
      <c r="E201" s="39"/>
      <c r="F201" s="8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x14ac:dyDescent="0.25">
      <c r="A202" s="7"/>
      <c r="B202" s="8"/>
      <c r="C202" s="8"/>
      <c r="D202" s="8"/>
      <c r="E202" s="39"/>
      <c r="F202" s="8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x14ac:dyDescent="0.25">
      <c r="A203" s="7"/>
      <c r="B203" s="8"/>
      <c r="C203" s="8"/>
      <c r="D203" s="8"/>
      <c r="E203" s="39"/>
      <c r="F203" s="8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x14ac:dyDescent="0.25">
      <c r="A204" s="7"/>
      <c r="B204" s="8"/>
      <c r="C204" s="8"/>
      <c r="D204" s="8"/>
      <c r="E204" s="39"/>
      <c r="F204" s="8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x14ac:dyDescent="0.25">
      <c r="A205" s="7"/>
      <c r="B205" s="8"/>
      <c r="C205" s="8"/>
      <c r="D205" s="8"/>
      <c r="E205" s="39"/>
      <c r="F205" s="8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x14ac:dyDescent="0.25">
      <c r="A206" s="7"/>
      <c r="B206" s="8"/>
      <c r="C206" s="8"/>
      <c r="D206" s="8"/>
      <c r="E206" s="39"/>
      <c r="F206" s="8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x14ac:dyDescent="0.25">
      <c r="A207" s="7"/>
      <c r="B207" s="8"/>
      <c r="C207" s="8"/>
      <c r="D207" s="8"/>
      <c r="E207" s="39"/>
      <c r="F207" s="8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x14ac:dyDescent="0.25">
      <c r="A208" s="7"/>
      <c r="B208" s="8"/>
      <c r="C208" s="8"/>
      <c r="D208" s="8"/>
      <c r="E208" s="39"/>
      <c r="F208" s="8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x14ac:dyDescent="0.25">
      <c r="A209" s="7"/>
      <c r="B209" s="8"/>
      <c r="C209" s="8"/>
      <c r="D209" s="8"/>
      <c r="E209" s="39"/>
      <c r="F209" s="8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x14ac:dyDescent="0.25">
      <c r="A210" s="7"/>
      <c r="B210" s="8"/>
      <c r="C210" s="8"/>
      <c r="D210" s="8"/>
      <c r="E210" s="39"/>
      <c r="F210" s="8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x14ac:dyDescent="0.25">
      <c r="A211" s="7"/>
      <c r="B211" s="8"/>
      <c r="C211" s="8"/>
      <c r="D211" s="8"/>
      <c r="E211" s="39"/>
      <c r="F211" s="8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x14ac:dyDescent="0.25">
      <c r="A212" s="7"/>
      <c r="B212" s="8"/>
      <c r="C212" s="8"/>
      <c r="D212" s="8"/>
      <c r="E212" s="39"/>
      <c r="F212" s="8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x14ac:dyDescent="0.25">
      <c r="A213" s="7"/>
      <c r="B213" s="8"/>
      <c r="C213" s="8"/>
      <c r="D213" s="8"/>
      <c r="E213" s="39"/>
      <c r="F213" s="8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x14ac:dyDescent="0.25">
      <c r="A214" s="7"/>
      <c r="B214" s="8"/>
      <c r="C214" s="8"/>
      <c r="D214" s="8"/>
      <c r="E214" s="39"/>
      <c r="F214" s="8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 x14ac:dyDescent="0.25">
      <c r="A215" s="7"/>
      <c r="B215" s="8"/>
      <c r="C215" s="8"/>
      <c r="D215" s="8"/>
      <c r="E215" s="39"/>
      <c r="F215" s="8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 x14ac:dyDescent="0.25">
      <c r="A216" s="7"/>
      <c r="B216" s="8"/>
      <c r="C216" s="8"/>
      <c r="D216" s="8"/>
      <c r="E216" s="39"/>
      <c r="F216" s="8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 x14ac:dyDescent="0.25">
      <c r="A217" s="7"/>
      <c r="B217" s="8"/>
      <c r="C217" s="8"/>
      <c r="D217" s="8"/>
      <c r="E217" s="39"/>
      <c r="F217" s="8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x14ac:dyDescent="0.25">
      <c r="A218" s="7"/>
      <c r="B218" s="8"/>
      <c r="C218" s="8"/>
      <c r="D218" s="8"/>
      <c r="E218" s="39"/>
      <c r="F218" s="8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 x14ac:dyDescent="0.25">
      <c r="A219" s="7"/>
      <c r="B219" s="8"/>
      <c r="C219" s="8"/>
      <c r="D219" s="8"/>
      <c r="E219" s="39"/>
      <c r="F219" s="8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 x14ac:dyDescent="0.25">
      <c r="A220" s="7"/>
      <c r="B220" s="8"/>
      <c r="C220" s="8"/>
      <c r="D220" s="8"/>
      <c r="E220" s="39"/>
      <c r="F220" s="8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 x14ac:dyDescent="0.25">
      <c r="A221" s="7"/>
      <c r="B221" s="8"/>
      <c r="C221" s="8"/>
      <c r="D221" s="8"/>
      <c r="E221" s="39"/>
      <c r="F221" s="8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 x14ac:dyDescent="0.25">
      <c r="A222" s="7"/>
      <c r="B222" s="8"/>
      <c r="C222" s="8"/>
      <c r="D222" s="8"/>
      <c r="E222" s="39"/>
      <c r="F222" s="8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 x14ac:dyDescent="0.25">
      <c r="A223" s="7"/>
      <c r="B223" s="8"/>
      <c r="C223" s="8"/>
      <c r="D223" s="8"/>
      <c r="E223" s="39"/>
      <c r="F223" s="8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 x14ac:dyDescent="0.25">
      <c r="A224" s="7"/>
      <c r="B224" s="8"/>
      <c r="C224" s="8"/>
      <c r="D224" s="8"/>
      <c r="E224" s="39"/>
      <c r="F224" s="8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 x14ac:dyDescent="0.25">
      <c r="A225" s="7"/>
      <c r="B225" s="8"/>
      <c r="C225" s="8"/>
      <c r="D225" s="8"/>
      <c r="E225" s="39"/>
      <c r="F225" s="8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 x14ac:dyDescent="0.25">
      <c r="A226" s="7"/>
      <c r="B226" s="8"/>
      <c r="C226" s="8"/>
      <c r="D226" s="8"/>
      <c r="E226" s="39"/>
      <c r="F226" s="8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 x14ac:dyDescent="0.25">
      <c r="A227" s="7"/>
      <c r="B227" s="8"/>
      <c r="C227" s="8"/>
      <c r="D227" s="8"/>
      <c r="E227" s="39"/>
      <c r="F227" s="8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 x14ac:dyDescent="0.25">
      <c r="A228" s="7"/>
      <c r="B228" s="8"/>
      <c r="C228" s="8"/>
      <c r="D228" s="8"/>
      <c r="E228" s="39"/>
      <c r="F228" s="8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 x14ac:dyDescent="0.25">
      <c r="A229" s="7"/>
      <c r="B229" s="8"/>
      <c r="C229" s="8"/>
      <c r="D229" s="8"/>
      <c r="E229" s="39"/>
      <c r="F229" s="8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 x14ac:dyDescent="0.25">
      <c r="A230" s="7"/>
      <c r="B230" s="8"/>
      <c r="C230" s="8"/>
      <c r="D230" s="8"/>
      <c r="E230" s="39"/>
      <c r="F230" s="8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 x14ac:dyDescent="0.25">
      <c r="A231" s="7"/>
      <c r="B231" s="8"/>
      <c r="C231" s="8"/>
      <c r="D231" s="8"/>
      <c r="E231" s="39"/>
      <c r="F231" s="8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 x14ac:dyDescent="0.25">
      <c r="A232" s="7"/>
      <c r="B232" s="8"/>
      <c r="C232" s="8"/>
      <c r="D232" s="8"/>
      <c r="E232" s="39"/>
      <c r="F232" s="8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 x14ac:dyDescent="0.25">
      <c r="A233" s="7"/>
      <c r="B233" s="8"/>
      <c r="C233" s="8"/>
      <c r="D233" s="8"/>
      <c r="E233" s="39"/>
      <c r="F233" s="8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 x14ac:dyDescent="0.25">
      <c r="A234" s="7"/>
      <c r="B234" s="8"/>
      <c r="C234" s="8"/>
      <c r="D234" s="8"/>
      <c r="E234" s="39"/>
      <c r="F234" s="8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x14ac:dyDescent="0.25">
      <c r="A235" s="7"/>
      <c r="B235" s="8"/>
      <c r="C235" s="8"/>
      <c r="D235" s="8"/>
      <c r="E235" s="39"/>
      <c r="F235" s="8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x14ac:dyDescent="0.25">
      <c r="A236" s="7"/>
      <c r="B236" s="8"/>
      <c r="C236" s="8"/>
      <c r="D236" s="8"/>
      <c r="E236" s="39"/>
      <c r="F236" s="8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x14ac:dyDescent="0.25">
      <c r="A237" s="7"/>
      <c r="B237" s="8"/>
      <c r="C237" s="8"/>
      <c r="D237" s="8"/>
      <c r="E237" s="39"/>
      <c r="F237" s="8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x14ac:dyDescent="0.25">
      <c r="A238" s="7"/>
      <c r="B238" s="8"/>
      <c r="C238" s="8"/>
      <c r="D238" s="8"/>
      <c r="E238" s="39"/>
      <c r="F238" s="8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x14ac:dyDescent="0.25">
      <c r="A239" s="7"/>
      <c r="B239" s="8"/>
      <c r="C239" s="8"/>
      <c r="D239" s="8"/>
      <c r="E239" s="39"/>
      <c r="F239" s="8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x14ac:dyDescent="0.25">
      <c r="A240" s="7"/>
      <c r="B240" s="8"/>
      <c r="C240" s="8"/>
      <c r="D240" s="8"/>
      <c r="E240" s="39"/>
      <c r="F240" s="8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x14ac:dyDescent="0.25">
      <c r="A241" s="7"/>
      <c r="B241" s="8"/>
      <c r="C241" s="8"/>
      <c r="D241" s="8"/>
      <c r="E241" s="39"/>
      <c r="F241" s="8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x14ac:dyDescent="0.25">
      <c r="A242" s="7"/>
      <c r="B242" s="8"/>
      <c r="C242" s="8"/>
      <c r="D242" s="8"/>
      <c r="E242" s="39"/>
      <c r="F242" s="8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5">
      <c r="A243" s="7"/>
      <c r="B243" s="8"/>
      <c r="C243" s="8"/>
      <c r="D243" s="8"/>
      <c r="E243" s="39"/>
      <c r="F243" s="8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5">
      <c r="A244" s="7"/>
      <c r="B244" s="8"/>
      <c r="C244" s="8"/>
      <c r="D244" s="8"/>
      <c r="E244" s="39"/>
      <c r="F244" s="8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 x14ac:dyDescent="0.25">
      <c r="A245" s="7"/>
      <c r="B245" s="8"/>
      <c r="C245" s="8"/>
      <c r="D245" s="8"/>
      <c r="E245" s="39"/>
      <c r="F245" s="8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 x14ac:dyDescent="0.25">
      <c r="A246" s="7"/>
      <c r="B246" s="8"/>
      <c r="C246" s="8"/>
      <c r="D246" s="8"/>
      <c r="E246" s="39"/>
      <c r="F246" s="8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x14ac:dyDescent="0.25">
      <c r="A247" s="7"/>
      <c r="B247" s="8"/>
      <c r="C247" s="8"/>
      <c r="D247" s="8"/>
      <c r="E247" s="39"/>
      <c r="F247" s="8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 x14ac:dyDescent="0.25">
      <c r="A248" s="7"/>
      <c r="B248" s="8"/>
      <c r="C248" s="8"/>
      <c r="D248" s="8"/>
      <c r="E248" s="39"/>
      <c r="F248" s="8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 x14ac:dyDescent="0.25">
      <c r="A249" s="7"/>
      <c r="B249" s="8"/>
      <c r="C249" s="8"/>
      <c r="D249" s="8"/>
      <c r="E249" s="39"/>
      <c r="F249" s="8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x14ac:dyDescent="0.25">
      <c r="A250" s="7"/>
      <c r="B250" s="8"/>
      <c r="C250" s="8"/>
      <c r="D250" s="8"/>
      <c r="E250" s="39"/>
      <c r="F250" s="8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x14ac:dyDescent="0.25">
      <c r="A251" s="7"/>
      <c r="B251" s="8"/>
      <c r="C251" s="8"/>
      <c r="D251" s="8"/>
      <c r="E251" s="39"/>
      <c r="F251" s="8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x14ac:dyDescent="0.25">
      <c r="A252" s="7"/>
      <c r="B252" s="8"/>
      <c r="C252" s="8"/>
      <c r="D252" s="8"/>
      <c r="E252" s="39"/>
      <c r="F252" s="8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x14ac:dyDescent="0.25">
      <c r="A253" s="7"/>
      <c r="B253" s="8"/>
      <c r="C253" s="8"/>
      <c r="D253" s="8"/>
      <c r="E253" s="39"/>
      <c r="F253" s="8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x14ac:dyDescent="0.25">
      <c r="A254" s="7"/>
      <c r="B254" s="8"/>
      <c r="C254" s="8"/>
      <c r="D254" s="8"/>
      <c r="E254" s="39"/>
      <c r="F254" s="8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x14ac:dyDescent="0.25">
      <c r="A255" s="7"/>
      <c r="B255" s="8"/>
      <c r="C255" s="8"/>
      <c r="D255" s="8"/>
      <c r="E255" s="39"/>
      <c r="F255" s="8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x14ac:dyDescent="0.25">
      <c r="A256" s="7"/>
      <c r="B256" s="8"/>
      <c r="C256" s="8"/>
      <c r="D256" s="8"/>
      <c r="E256" s="39"/>
      <c r="F256" s="8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x14ac:dyDescent="0.25">
      <c r="A257" s="7"/>
      <c r="B257" s="8"/>
      <c r="C257" s="8"/>
      <c r="D257" s="8"/>
      <c r="E257" s="39"/>
      <c r="F257" s="8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x14ac:dyDescent="0.25">
      <c r="A258" s="7"/>
      <c r="B258" s="8"/>
      <c r="C258" s="8"/>
      <c r="D258" s="8"/>
      <c r="E258" s="39"/>
      <c r="F258" s="8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5">
      <c r="A259" s="7"/>
      <c r="B259" s="8"/>
      <c r="C259" s="8"/>
      <c r="D259" s="8"/>
      <c r="E259" s="39"/>
      <c r="F259" s="8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x14ac:dyDescent="0.25">
      <c r="A260" s="7"/>
      <c r="B260" s="8"/>
      <c r="C260" s="8"/>
      <c r="D260" s="8"/>
      <c r="E260" s="39"/>
      <c r="F260" s="8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x14ac:dyDescent="0.25">
      <c r="A261" s="7"/>
      <c r="B261" s="8"/>
      <c r="C261" s="8"/>
      <c r="D261" s="8"/>
      <c r="E261" s="39"/>
      <c r="F261" s="8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x14ac:dyDescent="0.25">
      <c r="A262" s="7"/>
      <c r="B262" s="8"/>
      <c r="C262" s="8"/>
      <c r="D262" s="8"/>
      <c r="E262" s="39"/>
      <c r="F262" s="8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x14ac:dyDescent="0.25">
      <c r="A263" s="7"/>
      <c r="B263" s="8"/>
      <c r="C263" s="8"/>
      <c r="D263" s="8"/>
      <c r="E263" s="39"/>
      <c r="F263" s="8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x14ac:dyDescent="0.25">
      <c r="A264" s="7"/>
      <c r="B264" s="8"/>
      <c r="C264" s="8"/>
      <c r="D264" s="8"/>
      <c r="E264" s="39"/>
      <c r="F264" s="8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x14ac:dyDescent="0.25">
      <c r="A265" s="7"/>
      <c r="B265" s="8"/>
      <c r="C265" s="8"/>
      <c r="D265" s="8"/>
      <c r="E265" s="39"/>
      <c r="F265" s="8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x14ac:dyDescent="0.25">
      <c r="A266" s="7"/>
      <c r="B266" s="8"/>
      <c r="C266" s="8"/>
      <c r="D266" s="8"/>
      <c r="E266" s="39"/>
      <c r="F266" s="8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x14ac:dyDescent="0.25">
      <c r="A267" s="7"/>
      <c r="B267" s="8"/>
      <c r="C267" s="8"/>
      <c r="D267" s="8"/>
      <c r="E267" s="39"/>
      <c r="F267" s="8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x14ac:dyDescent="0.25">
      <c r="A268" s="7"/>
      <c r="B268" s="8"/>
      <c r="C268" s="8"/>
      <c r="D268" s="8"/>
      <c r="E268" s="39"/>
      <c r="F268" s="8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18" x14ac:dyDescent="0.25">
      <c r="A269" s="7"/>
      <c r="B269" s="8"/>
      <c r="C269" s="8"/>
      <c r="D269" s="8"/>
      <c r="E269" s="39"/>
      <c r="F269" s="8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18" x14ac:dyDescent="0.25">
      <c r="A270" s="7"/>
      <c r="B270" s="8"/>
      <c r="C270" s="8"/>
      <c r="D270" s="8"/>
      <c r="E270" s="39"/>
      <c r="F270" s="8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18" x14ac:dyDescent="0.25">
      <c r="A271" s="7"/>
      <c r="B271" s="8"/>
      <c r="C271" s="8"/>
      <c r="D271" s="8"/>
      <c r="E271" s="39"/>
      <c r="F271" s="8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x14ac:dyDescent="0.25">
      <c r="A272" s="7"/>
      <c r="B272" s="8"/>
      <c r="C272" s="8"/>
      <c r="D272" s="8"/>
      <c r="E272" s="39"/>
      <c r="F272" s="8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18" x14ac:dyDescent="0.25">
      <c r="A273" s="7"/>
      <c r="B273" s="8"/>
      <c r="C273" s="8"/>
      <c r="D273" s="8"/>
      <c r="E273" s="39"/>
      <c r="F273" s="8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18" x14ac:dyDescent="0.25">
      <c r="A274" s="7"/>
      <c r="B274" s="8"/>
      <c r="C274" s="8"/>
      <c r="D274" s="8"/>
      <c r="E274" s="39"/>
      <c r="F274" s="8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18" x14ac:dyDescent="0.25">
      <c r="A275" s="7"/>
      <c r="B275" s="8"/>
      <c r="C275" s="8"/>
      <c r="D275" s="8"/>
      <c r="E275" s="39"/>
      <c r="F275" s="8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18" x14ac:dyDescent="0.25">
      <c r="A276" s="7"/>
      <c r="B276" s="8"/>
      <c r="C276" s="8"/>
      <c r="D276" s="8"/>
      <c r="E276" s="39"/>
      <c r="F276" s="8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18" x14ac:dyDescent="0.25">
      <c r="A277" s="7"/>
      <c r="B277" s="8"/>
      <c r="C277" s="8"/>
      <c r="D277" s="8"/>
      <c r="E277" s="39"/>
      <c r="F277" s="8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</sheetData>
  <pageMargins left="0.70866141732283472" right="0.70866141732283472" top="0.94488188976377963" bottom="0.55118110236220474" header="0.31496062992125984" footer="0.31496062992125984"/>
  <pageSetup paperSize="8" scale="56" fitToHeight="0" orientation="landscape" r:id="rId1"/>
  <headerFooter>
    <oddHeader>&amp;L&amp;"-,Grassetto"&amp;14
Accordo per la Coesione Governo - Regione del Veneto&amp;C&amp;"-,Grassetto"&amp;14
Allegato B2 - Cronoprogramma finanziario per singolo intervento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Tabella Articolo 3</vt:lpstr>
      <vt:lpstr>Allegato A1 Programma di interv</vt:lpstr>
      <vt:lpstr>Allegato A2 Anticipazioni</vt:lpstr>
      <vt:lpstr>Allegato A2Anticipazioni</vt:lpstr>
      <vt:lpstr>Allegato B1 Piano finanziario</vt:lpstr>
      <vt:lpstr>Allegato B2 Aggiornamento crono</vt:lpstr>
      <vt:lpstr>'Allegato A1 Programma di interv'!Area_stampa</vt:lpstr>
      <vt:lpstr>'Allegato A2 Anticipazioni'!Area_stampa</vt:lpstr>
      <vt:lpstr>'Allegato A2Anticipazioni'!Area_stampa</vt:lpstr>
      <vt:lpstr>'Allegato B1 Piano finanziario'!Area_stampa</vt:lpstr>
      <vt:lpstr>'Allegato B2 Aggiornamento crono'!Area_stampa</vt:lpstr>
      <vt:lpstr>'Allegato A1 Programma di interv'!Titoli_stampa</vt:lpstr>
      <vt:lpstr>'Allegato B2 Aggiornamento crono'!Titoli_stampa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Crestani</dc:creator>
  <cp:lastModifiedBy>Laura Siria Maistrello</cp:lastModifiedBy>
  <cp:lastPrinted>2024-09-12T10:34:34Z</cp:lastPrinted>
  <dcterms:created xsi:type="dcterms:W3CDTF">2023-10-27T10:39:37Z</dcterms:created>
  <dcterms:modified xsi:type="dcterms:W3CDTF">2024-10-14T09:41:36Z</dcterms:modified>
</cp:coreProperties>
</file>